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25" tabRatio="592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2019" sheetId="5" r:id="rId5"/>
    <sheet name="Հավելավճար" sheetId="6" r:id="rId6"/>
  </sheets>
  <definedNames>
    <definedName name="_xlnm._FilterDatabase" localSheetId="4" hidden="1">'2019'!$A$6:$H$43</definedName>
    <definedName name="_xlnm._FilterDatabase" localSheetId="5" hidden="1">'Հավելավճար'!$B$6:$P$6</definedName>
  </definedNames>
  <calcPr fullCalcOnLoad="1"/>
</workbook>
</file>

<file path=xl/sharedStrings.xml><?xml version="1.0" encoding="utf-8"?>
<sst xmlns="http://schemas.openxmlformats.org/spreadsheetml/2006/main" count="199" uniqueCount="105">
  <si>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</si>
  <si>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</si>
  <si>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</si>
  <si>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</si>
  <si>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</si>
  <si>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</si>
  <si>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</si>
  <si>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</si>
  <si>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</si>
  <si>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</si>
  <si>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</si>
  <si>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</si>
  <si>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1.2-1</t>
  </si>
  <si>
    <t>Հ/հ</t>
  </si>
  <si>
    <t>Համայնքի ղեկավար</t>
  </si>
  <si>
    <t>Համայնքի ղեկավարի տեղակալ</t>
  </si>
  <si>
    <t>Աշխատակազմի քարտուղար</t>
  </si>
  <si>
    <t>1-ին կարգի մասնագետ</t>
  </si>
  <si>
    <t>2-րդ կարգի մասնագետ</t>
  </si>
  <si>
    <t>Վարորդ</t>
  </si>
  <si>
    <t>3.2-1</t>
  </si>
  <si>
    <t>3.3-1</t>
  </si>
  <si>
    <t>3.1-1</t>
  </si>
  <si>
    <t>Հաստիքի անվանումը</t>
  </si>
  <si>
    <t>բաժնի պետ</t>
  </si>
  <si>
    <t>2.1-2</t>
  </si>
  <si>
    <t>3.1-2</t>
  </si>
  <si>
    <t>առաջատար մասնագետ</t>
  </si>
  <si>
    <t>Գործավար</t>
  </si>
  <si>
    <t>գլխավոր մասնագետ</t>
  </si>
  <si>
    <t>Համայնքի ղեկավարի օգնական</t>
  </si>
  <si>
    <t>Վարչական ղեկավար</t>
  </si>
  <si>
    <t>Հավաքարար</t>
  </si>
  <si>
    <t>Ֆինանսատնտեսագիտական, եկամուտների հաշվառման և հավաքագրման, ծրագրերի կազմման և համակարգման բաժին</t>
  </si>
  <si>
    <t>3.3-2</t>
  </si>
  <si>
    <t>2.3-1</t>
  </si>
  <si>
    <t>2.3-2</t>
  </si>
  <si>
    <t>2.3-3</t>
  </si>
  <si>
    <t>2.3-4</t>
  </si>
  <si>
    <t>3.1-3</t>
  </si>
  <si>
    <t>3.1-4</t>
  </si>
  <si>
    <t>3.2-2</t>
  </si>
  <si>
    <t>3.2-3</t>
  </si>
  <si>
    <t>2.1-1</t>
  </si>
  <si>
    <t>Ներքին աուդիտի բաժին</t>
  </si>
  <si>
    <t>3.1-5</t>
  </si>
  <si>
    <t>Աշխատակազմ (կառուցվածքային ստորաբաժանումների մեջ չներառված պաշտոններ)</t>
  </si>
  <si>
    <t>Թադևոսյան Սուսաննա</t>
  </si>
  <si>
    <t>Մարգարյան Անահիտ</t>
  </si>
  <si>
    <t>Հովհաննիսյան Լևոն</t>
  </si>
  <si>
    <t>Մինասյան Նաիրա</t>
  </si>
  <si>
    <t>Պետրոսյան Արմինե</t>
  </si>
  <si>
    <t>Սիրականյան Վահե</t>
  </si>
  <si>
    <t>Մնացականյան Կարինե</t>
  </si>
  <si>
    <t>Հովհաննիսյան Սոնա</t>
  </si>
  <si>
    <t>Աղաջանյան Սաթենիկ</t>
  </si>
  <si>
    <t>Քոչարյան Նաիրա</t>
  </si>
  <si>
    <t>Գրիգորյան Հուսիկ</t>
  </si>
  <si>
    <t>Անտոնյան Սուսաննա</t>
  </si>
  <si>
    <t>Գրիգորյան Կարինե</t>
  </si>
  <si>
    <t>Թադևոսյան Լիաննա</t>
  </si>
  <si>
    <t>19.06.2008</t>
  </si>
  <si>
    <t>25.09.2014</t>
  </si>
  <si>
    <t>13.05.2009</t>
  </si>
  <si>
    <t>15.06.2009</t>
  </si>
  <si>
    <t>19.09.2018</t>
  </si>
  <si>
    <t>0</t>
  </si>
  <si>
    <t>0---09.03.2016</t>
  </si>
  <si>
    <t>21.05.2008</t>
  </si>
  <si>
    <t>29.06.2009</t>
  </si>
  <si>
    <t>13.09.2013</t>
  </si>
  <si>
    <t>1-ին դասի կրտսեր ծդա</t>
  </si>
  <si>
    <t>10.12.2013-1-ին դասի խորհրդ-դ/ա</t>
  </si>
  <si>
    <t>10.12.2013-3-րդ դասի խորհրդ-դ/ա</t>
  </si>
  <si>
    <t>12.12.2016-3-րդ դասի առաջատ. ծդա</t>
  </si>
  <si>
    <t>հ/հ</t>
  </si>
  <si>
    <t>Ազգանուն
անուն</t>
  </si>
  <si>
    <t>Համայնքային ծառայողի 
պաշտոնը</t>
  </si>
  <si>
    <t>ծածկագիրը</t>
  </si>
  <si>
    <t>դրամ</t>
  </si>
  <si>
    <t>Պաշտոնային 
դրույքաչափը</t>
  </si>
  <si>
    <t>ԱԲ/ԴԱ
Պաշտոնային 
դրույքաչափի նկատմամբ 
3%</t>
  </si>
  <si>
    <t>5 տարի և 
ավելի ստաժ
Պաշտոնային 
դրույքաչափի նկատմամբ 
7%</t>
  </si>
  <si>
    <t>(3+7)=10 %</t>
  </si>
  <si>
    <t>Ընդամենը
աշխատավարձ
(5+8)</t>
  </si>
  <si>
    <t>ՔԱՂԱՔԱԿԱՆ ՊԱՇՏՈՆՆԵՐ</t>
  </si>
  <si>
    <t>ՀԱՅԵՑՈՂԱԿԱՆ ՊԱՇՏՈՆՆԵՐ</t>
  </si>
  <si>
    <t>ՎԱՐՉԱԿԱՆ ՊԱՇՏՈՆՆԵՐ</t>
  </si>
  <si>
    <t>ՀԱՄԱՅՆՔԱՅԻՆ ԾԱՌԱՅՈՒԹՅԱՆ ՀԱՍՏԻՔՆԵՐ</t>
  </si>
  <si>
    <t>Պաշտոնի 
ծածկագիր</t>
  </si>
  <si>
    <t>Հաստիքային 
միավոր</t>
  </si>
  <si>
    <t xml:space="preserve">Պաշտոնային դրույքաչափ
(ՀՀ դրամ)
</t>
  </si>
  <si>
    <t>Աշխատա-
վարձի չափը
(ՀՀ դրամ)</t>
  </si>
  <si>
    <t xml:space="preserve">Հավելա-վճար
(ՀՀ դրամ) </t>
  </si>
  <si>
    <t xml:space="preserve">Հավելում
(ՀՀ դրամ) 
</t>
  </si>
  <si>
    <t>բաժնի գլխավոր մասնագետ</t>
  </si>
  <si>
    <t>բաժնի առաջատար մասնագետ</t>
  </si>
  <si>
    <t>բաժնի 1-ին կարգի մասնագետ</t>
  </si>
  <si>
    <t>բաժնի 2-րդ կարգի մասնագետ</t>
  </si>
  <si>
    <t>ՏԵԽՆԻԿԱԿԱՆ ՍՊԱՍԱՐԿՄԱՆ ԱՆՁՆԱԿԱԶՄ</t>
  </si>
  <si>
    <t>Հավելված
 N 2
ՀՀ Կոտայքի մարզի Ջրվեժ համայնքի
ավագանու 2018 թվականի  
դեկտեմբերի 17-ի N 59-Ա որոշման</t>
  </si>
  <si>
    <t>ԸՆԴԱՄԵՆԸ</t>
  </si>
  <si>
    <t>ՀԱՅԱՍՏԱՆԻ ՀԱՆՐԱՊԵՏՈՒԹՅԱՆ ԿՈՏԱՅՔԻ ՄԱՐԶԻ ՋՐՎԵԺԻ ՀԱՄԱՅՆՔԱՊԵՏԱՐԱՆԻ ԱՇԽԱՏԱԿԱԶՄԻ ԱՇԽԱՏԱԿԻՑՆԵՐԻ ՔԱՆԱԿԸ, ՀԱՍՏԻՔԱՑՈՒՑԱԿԸ ԵՎ ՊԱՇՏՈՆԱՅԻՆ ԴՐՈՒՅՔԱՉԱՓԵՐԸ</t>
  </si>
  <si>
    <t>Աշխատակիցների քանակը՝  28</t>
  </si>
  <si>
    <t>Հավելված
ՀՀ Կոտայքի մարզի Ջրվեժ համայնքի
ավագանու 2019 թվականի  
մայիսի 21-ի N 28-Ա որոշման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</si>
</sst>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_(* #,##0_);_(* \(#,##0\);_(* &quot;-&quot;??_);_(@_)"/>
    <numFmt numFmtId="170" formatCode="0_);\(0\)"/>
  </numFmts>
  <fonts count="47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10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9" fontId="4" fillId="0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9" fontId="4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70" t="s">
        <v>7</v>
      </c>
      <c r="B4" s="70" t="s">
        <v>0</v>
      </c>
      <c r="C4" s="70" t="s">
        <v>1</v>
      </c>
      <c r="D4" s="70" t="s">
        <v>9</v>
      </c>
      <c r="E4" s="71" t="s">
        <v>8</v>
      </c>
      <c r="F4" s="70" t="s">
        <v>2</v>
      </c>
      <c r="G4" s="70" t="s">
        <v>3</v>
      </c>
      <c r="H4" s="70" t="s">
        <v>4</v>
      </c>
      <c r="I4" s="70" t="s">
        <v>5</v>
      </c>
      <c r="J4" s="70" t="s">
        <v>6</v>
      </c>
      <c r="K4" s="70" t="s">
        <v>10</v>
      </c>
      <c r="L4" s="70" t="s">
        <v>11</v>
      </c>
    </row>
    <row r="5" spans="1:12" ht="12.75">
      <c r="A5" s="70"/>
      <c r="B5" s="70"/>
      <c r="C5" s="70"/>
      <c r="D5" s="70"/>
      <c r="E5" s="72"/>
      <c r="F5" s="70"/>
      <c r="G5" s="70"/>
      <c r="H5" s="70"/>
      <c r="I5" s="70"/>
      <c r="J5" s="70"/>
      <c r="K5" s="70"/>
      <c r="L5" s="70"/>
    </row>
    <row r="6" spans="1:12" ht="12.75">
      <c r="A6" s="70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70" t="s">
        <v>0</v>
      </c>
      <c r="B3" s="70" t="s">
        <v>1</v>
      </c>
      <c r="C3" s="70" t="s">
        <v>9</v>
      </c>
      <c r="D3" s="71" t="s">
        <v>8</v>
      </c>
      <c r="E3" s="70" t="s">
        <v>2</v>
      </c>
      <c r="F3" s="70" t="s">
        <v>3</v>
      </c>
      <c r="G3" s="70" t="s">
        <v>4</v>
      </c>
      <c r="H3" s="70" t="s">
        <v>5</v>
      </c>
      <c r="I3" s="70" t="s">
        <v>6</v>
      </c>
      <c r="J3" s="70" t="s">
        <v>10</v>
      </c>
      <c r="K3" s="70" t="s">
        <v>11</v>
      </c>
    </row>
    <row r="4" spans="1:11" ht="12.75">
      <c r="A4" s="70"/>
      <c r="B4" s="70"/>
      <c r="C4" s="70"/>
      <c r="D4" s="72"/>
      <c r="E4" s="70"/>
      <c r="F4" s="70"/>
      <c r="G4" s="70"/>
      <c r="H4" s="70"/>
      <c r="I4" s="70"/>
      <c r="J4" s="70"/>
      <c r="K4" s="70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K3:K4"/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70" t="s">
        <v>0</v>
      </c>
      <c r="B2" s="70" t="s">
        <v>1</v>
      </c>
      <c r="C2" s="70" t="s">
        <v>9</v>
      </c>
      <c r="D2" s="71" t="s">
        <v>8</v>
      </c>
      <c r="E2" s="70" t="s">
        <v>2</v>
      </c>
      <c r="F2" s="70" t="s">
        <v>3</v>
      </c>
      <c r="G2" s="70" t="s">
        <v>4</v>
      </c>
      <c r="H2" s="70" t="s">
        <v>5</v>
      </c>
      <c r="I2" s="70" t="s">
        <v>6</v>
      </c>
      <c r="J2" s="70" t="s">
        <v>10</v>
      </c>
      <c r="K2" s="70" t="s">
        <v>11</v>
      </c>
    </row>
    <row r="3" spans="1:11" ht="12.75">
      <c r="A3" s="70"/>
      <c r="B3" s="70"/>
      <c r="C3" s="70"/>
      <c r="D3" s="72"/>
      <c r="E3" s="70"/>
      <c r="F3" s="70"/>
      <c r="G3" s="70"/>
      <c r="H3" s="70"/>
      <c r="I3" s="70"/>
      <c r="J3" s="70"/>
      <c r="K3" s="70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K2:K3"/>
    <mergeCell ref="E2:E3"/>
    <mergeCell ref="F2:F3"/>
    <mergeCell ref="G2:G3"/>
    <mergeCell ref="H2:H3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70" t="s">
        <v>0</v>
      </c>
      <c r="B5" s="70" t="s">
        <v>1</v>
      </c>
      <c r="C5" s="70" t="s">
        <v>9</v>
      </c>
      <c r="D5" s="71" t="s">
        <v>8</v>
      </c>
      <c r="E5" s="70" t="s">
        <v>2</v>
      </c>
      <c r="F5" s="70" t="s">
        <v>3</v>
      </c>
      <c r="G5" s="70" t="s">
        <v>4</v>
      </c>
      <c r="H5" s="70" t="s">
        <v>5</v>
      </c>
      <c r="I5" s="70" t="s">
        <v>6</v>
      </c>
      <c r="J5" s="70" t="s">
        <v>10</v>
      </c>
      <c r="K5" s="70" t="s">
        <v>11</v>
      </c>
      <c r="L5" s="8"/>
      <c r="M5" s="8"/>
      <c r="N5" s="8"/>
    </row>
    <row r="6" spans="1:14" ht="12.75">
      <c r="A6" s="70"/>
      <c r="B6" s="70"/>
      <c r="C6" s="70"/>
      <c r="D6" s="72"/>
      <c r="E6" s="70"/>
      <c r="F6" s="70"/>
      <c r="G6" s="70"/>
      <c r="H6" s="70"/>
      <c r="I6" s="70"/>
      <c r="J6" s="70"/>
      <c r="K6" s="70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71" t="s">
        <v>0</v>
      </c>
      <c r="B11" s="71" t="s">
        <v>1</v>
      </c>
      <c r="C11" s="71" t="s">
        <v>9</v>
      </c>
      <c r="D11" s="71" t="s">
        <v>8</v>
      </c>
      <c r="E11" s="71" t="s">
        <v>2</v>
      </c>
      <c r="F11" s="71" t="s">
        <v>3</v>
      </c>
      <c r="G11" s="71" t="s">
        <v>4</v>
      </c>
      <c r="H11" s="71" t="s">
        <v>5</v>
      </c>
      <c r="I11" s="71" t="s">
        <v>6</v>
      </c>
      <c r="J11" s="71" t="s">
        <v>10</v>
      </c>
      <c r="K11" s="71" t="s">
        <v>11</v>
      </c>
      <c r="L11" s="70"/>
      <c r="M11" s="70"/>
      <c r="N11" s="70"/>
    </row>
    <row r="12" spans="1:14" ht="12.75" customHeight="1" hidden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0"/>
      <c r="M12" s="70"/>
      <c r="N12" s="70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L11:L12"/>
    <mergeCell ref="M11:M12"/>
    <mergeCell ref="N11:N12"/>
    <mergeCell ref="G11:G12"/>
    <mergeCell ref="H11:H12"/>
    <mergeCell ref="I11:I12"/>
    <mergeCell ref="J11:J12"/>
    <mergeCell ref="J5:J6"/>
    <mergeCell ref="A11:A12"/>
    <mergeCell ref="B11:B12"/>
    <mergeCell ref="C11:C12"/>
    <mergeCell ref="K11:K12"/>
    <mergeCell ref="D11:D12"/>
    <mergeCell ref="E11:E12"/>
    <mergeCell ref="F11:F12"/>
    <mergeCell ref="K5:K6"/>
    <mergeCell ref="E5:E6"/>
    <mergeCell ref="I5:I6"/>
    <mergeCell ref="F5:F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N2" sqref="N2"/>
    </sheetView>
  </sheetViews>
  <sheetFormatPr defaultColWidth="9.00390625" defaultRowHeight="12.75"/>
  <cols>
    <col min="1" max="1" width="4.25390625" style="58" customWidth="1"/>
    <col min="2" max="2" width="25.25390625" style="42" customWidth="1"/>
    <col min="3" max="3" width="10.125" style="60" customWidth="1"/>
    <col min="4" max="4" width="10.75390625" style="60" customWidth="1"/>
    <col min="5" max="5" width="11.00390625" style="60" customWidth="1"/>
    <col min="6" max="6" width="9.125" style="60" customWidth="1"/>
    <col min="7" max="7" width="10.00390625" style="60" customWidth="1"/>
    <col min="8" max="8" width="10.875" style="60" customWidth="1"/>
    <col min="9" max="16384" width="9.125" style="42" customWidth="1"/>
  </cols>
  <sheetData>
    <row r="1" spans="1:8" s="46" customFormat="1" ht="61.5" customHeight="1">
      <c r="A1" s="56"/>
      <c r="B1" s="45"/>
      <c r="C1" s="63"/>
      <c r="D1" s="59"/>
      <c r="E1" s="86" t="s">
        <v>104</v>
      </c>
      <c r="F1" s="87"/>
      <c r="G1" s="87"/>
      <c r="H1" s="87"/>
    </row>
    <row r="2" spans="1:8" s="46" customFormat="1" ht="67.5" customHeight="1">
      <c r="A2" s="56"/>
      <c r="B2" s="45"/>
      <c r="C2" s="63"/>
      <c r="D2" s="59"/>
      <c r="E2" s="86" t="s">
        <v>100</v>
      </c>
      <c r="F2" s="87"/>
      <c r="G2" s="87"/>
      <c r="H2" s="87"/>
    </row>
    <row r="3" spans="1:8" s="60" customFormat="1" ht="55.5" customHeight="1">
      <c r="A3" s="91" t="s">
        <v>102</v>
      </c>
      <c r="B3" s="92"/>
      <c r="C3" s="92"/>
      <c r="D3" s="92"/>
      <c r="E3" s="92"/>
      <c r="F3" s="92"/>
      <c r="G3" s="92"/>
      <c r="H3" s="92"/>
    </row>
    <row r="4" spans="1:8" s="68" customFormat="1" ht="15.75" customHeight="1">
      <c r="A4" s="56"/>
      <c r="B4" s="89" t="s">
        <v>103</v>
      </c>
      <c r="C4" s="90"/>
      <c r="D4" s="59"/>
      <c r="E4" s="43"/>
      <c r="F4" s="16"/>
      <c r="G4" s="16"/>
      <c r="H4" s="16"/>
    </row>
    <row r="5" spans="1:8" ht="45.75" customHeight="1">
      <c r="A5" s="50" t="s">
        <v>13</v>
      </c>
      <c r="B5" s="40" t="s">
        <v>23</v>
      </c>
      <c r="C5" s="41" t="s">
        <v>89</v>
      </c>
      <c r="D5" s="41" t="s">
        <v>90</v>
      </c>
      <c r="E5" s="41" t="s">
        <v>91</v>
      </c>
      <c r="F5" s="41" t="s">
        <v>94</v>
      </c>
      <c r="G5" s="41" t="s">
        <v>93</v>
      </c>
      <c r="H5" s="41" t="s">
        <v>92</v>
      </c>
    </row>
    <row r="6" spans="1:8" ht="16.5" customHeight="1">
      <c r="A6" s="50">
        <v>1</v>
      </c>
      <c r="B6" s="47">
        <v>2</v>
      </c>
      <c r="C6" s="61">
        <v>3</v>
      </c>
      <c r="D6" s="61">
        <v>4</v>
      </c>
      <c r="E6" s="61">
        <v>5</v>
      </c>
      <c r="F6" s="61">
        <v>6</v>
      </c>
      <c r="G6" s="40">
        <v>7</v>
      </c>
      <c r="H6" s="40">
        <v>8</v>
      </c>
    </row>
    <row r="7" spans="1:8" ht="16.5" customHeight="1">
      <c r="A7" s="79" t="s">
        <v>85</v>
      </c>
      <c r="B7" s="80"/>
      <c r="C7" s="81"/>
      <c r="D7" s="48"/>
      <c r="E7" s="48"/>
      <c r="F7" s="15"/>
      <c r="G7" s="49"/>
      <c r="H7" s="15"/>
    </row>
    <row r="8" spans="1:8" ht="16.5" customHeight="1">
      <c r="A8" s="15">
        <v>1</v>
      </c>
      <c r="B8" s="44" t="s">
        <v>14</v>
      </c>
      <c r="C8" s="62"/>
      <c r="D8" s="36">
        <v>1</v>
      </c>
      <c r="E8" s="36">
        <v>400000</v>
      </c>
      <c r="F8" s="36"/>
      <c r="G8" s="13"/>
      <c r="H8" s="19">
        <f>E8+G8</f>
        <v>400000</v>
      </c>
    </row>
    <row r="9" spans="1:8" ht="16.5" customHeight="1">
      <c r="A9" s="15">
        <v>2</v>
      </c>
      <c r="B9" s="44" t="s">
        <v>15</v>
      </c>
      <c r="C9" s="15"/>
      <c r="D9" s="19">
        <v>1</v>
      </c>
      <c r="E9" s="19">
        <v>270000</v>
      </c>
      <c r="F9" s="19"/>
      <c r="G9" s="13"/>
      <c r="H9" s="19">
        <f aca="true" t="shared" si="0" ref="H9:H42">E9+G9</f>
        <v>270000</v>
      </c>
    </row>
    <row r="10" spans="1:8" ht="16.5" customHeight="1">
      <c r="A10" s="79" t="s">
        <v>86</v>
      </c>
      <c r="B10" s="80"/>
      <c r="C10" s="81"/>
      <c r="D10" s="13"/>
      <c r="E10" s="13"/>
      <c r="F10" s="13"/>
      <c r="G10" s="13"/>
      <c r="H10" s="19"/>
    </row>
    <row r="11" spans="1:8" ht="16.5" customHeight="1">
      <c r="A11" s="15">
        <v>3</v>
      </c>
      <c r="B11" s="44" t="s">
        <v>30</v>
      </c>
      <c r="C11" s="15"/>
      <c r="D11" s="19">
        <v>1</v>
      </c>
      <c r="E11" s="19">
        <v>180000</v>
      </c>
      <c r="F11" s="19"/>
      <c r="G11" s="13"/>
      <c r="H11" s="19">
        <f t="shared" si="0"/>
        <v>180000</v>
      </c>
    </row>
    <row r="12" spans="1:8" ht="16.5" customHeight="1">
      <c r="A12" s="79" t="s">
        <v>87</v>
      </c>
      <c r="B12" s="82"/>
      <c r="C12" s="80"/>
      <c r="D12" s="12"/>
      <c r="E12" s="13"/>
      <c r="F12" s="13"/>
      <c r="G12" s="13"/>
      <c r="H12" s="19"/>
    </row>
    <row r="13" spans="1:8" ht="16.5" customHeight="1">
      <c r="A13" s="57">
        <v>4</v>
      </c>
      <c r="B13" s="44" t="s">
        <v>31</v>
      </c>
      <c r="C13" s="39"/>
      <c r="D13" s="12">
        <v>1</v>
      </c>
      <c r="E13" s="19">
        <v>250000</v>
      </c>
      <c r="F13" s="13"/>
      <c r="G13" s="13"/>
      <c r="H13" s="19">
        <f t="shared" si="0"/>
        <v>250000</v>
      </c>
    </row>
    <row r="14" spans="1:8" ht="16.5" customHeight="1">
      <c r="A14" s="15">
        <v>5</v>
      </c>
      <c r="B14" s="44" t="s">
        <v>31</v>
      </c>
      <c r="C14" s="15"/>
      <c r="D14" s="19">
        <v>1</v>
      </c>
      <c r="E14" s="19">
        <v>250000</v>
      </c>
      <c r="F14" s="19"/>
      <c r="G14" s="13"/>
      <c r="H14" s="19">
        <f t="shared" si="0"/>
        <v>250000</v>
      </c>
    </row>
    <row r="15" spans="1:8" ht="16.5" customHeight="1">
      <c r="A15" s="83" t="s">
        <v>88</v>
      </c>
      <c r="B15" s="84"/>
      <c r="C15" s="85"/>
      <c r="D15" s="19"/>
      <c r="E15" s="13"/>
      <c r="F15" s="19"/>
      <c r="G15" s="13"/>
      <c r="H15" s="19"/>
    </row>
    <row r="16" spans="1:8" s="52" customFormat="1" ht="16.5" customHeight="1">
      <c r="A16" s="15">
        <v>6</v>
      </c>
      <c r="B16" s="51" t="s">
        <v>16</v>
      </c>
      <c r="C16" s="13" t="s">
        <v>12</v>
      </c>
      <c r="D16" s="13">
        <v>1</v>
      </c>
      <c r="E16" s="19">
        <v>300000</v>
      </c>
      <c r="F16" s="19"/>
      <c r="G16" s="13">
        <f>E16*3/100+E16*7/100</f>
        <v>30000</v>
      </c>
      <c r="H16" s="19">
        <f t="shared" si="0"/>
        <v>330000</v>
      </c>
    </row>
    <row r="17" spans="1:8" ht="42.75" customHeight="1">
      <c r="A17" s="73" t="s">
        <v>33</v>
      </c>
      <c r="B17" s="88"/>
      <c r="C17" s="88"/>
      <c r="D17" s="12"/>
      <c r="E17" s="19"/>
      <c r="F17" s="19"/>
      <c r="G17" s="13"/>
      <c r="H17" s="19"/>
    </row>
    <row r="18" spans="1:8" ht="16.5" customHeight="1">
      <c r="A18" s="15">
        <v>7</v>
      </c>
      <c r="B18" s="53" t="s">
        <v>24</v>
      </c>
      <c r="C18" s="13" t="s">
        <v>43</v>
      </c>
      <c r="D18" s="13">
        <v>1</v>
      </c>
      <c r="E18" s="19">
        <v>270000</v>
      </c>
      <c r="F18" s="19"/>
      <c r="G18" s="13">
        <f>E18*3/100+E18*7/100</f>
        <v>27000</v>
      </c>
      <c r="H18" s="19">
        <f t="shared" si="0"/>
        <v>297000</v>
      </c>
    </row>
    <row r="19" spans="1:8" ht="16.5" customHeight="1">
      <c r="A19" s="15">
        <v>8</v>
      </c>
      <c r="B19" s="53" t="s">
        <v>95</v>
      </c>
      <c r="C19" s="13" t="s">
        <v>35</v>
      </c>
      <c r="D19" s="13">
        <v>1</v>
      </c>
      <c r="E19" s="19">
        <v>225000</v>
      </c>
      <c r="F19" s="19"/>
      <c r="G19" s="13">
        <f>E19*7/100</f>
        <v>15750</v>
      </c>
      <c r="H19" s="19">
        <f t="shared" si="0"/>
        <v>240750</v>
      </c>
    </row>
    <row r="20" spans="1:8" ht="16.5" customHeight="1">
      <c r="A20" s="15">
        <v>9</v>
      </c>
      <c r="B20" s="53" t="s">
        <v>95</v>
      </c>
      <c r="C20" s="13" t="s">
        <v>36</v>
      </c>
      <c r="D20" s="13">
        <v>1</v>
      </c>
      <c r="E20" s="19">
        <v>225000</v>
      </c>
      <c r="F20" s="19"/>
      <c r="G20" s="13">
        <f>E20*7/100</f>
        <v>15750</v>
      </c>
      <c r="H20" s="19">
        <f t="shared" si="0"/>
        <v>240750</v>
      </c>
    </row>
    <row r="21" spans="1:8" ht="16.5" customHeight="1">
      <c r="A21" s="15">
        <v>10</v>
      </c>
      <c r="B21" s="53" t="s">
        <v>96</v>
      </c>
      <c r="C21" s="13" t="s">
        <v>22</v>
      </c>
      <c r="D21" s="13">
        <v>1</v>
      </c>
      <c r="E21" s="19">
        <v>200000</v>
      </c>
      <c r="F21" s="19"/>
      <c r="G21" s="13">
        <f>E21*7/100</f>
        <v>14000</v>
      </c>
      <c r="H21" s="19">
        <f t="shared" si="0"/>
        <v>214000</v>
      </c>
    </row>
    <row r="22" spans="1:8" ht="16.5" customHeight="1">
      <c r="A22" s="15">
        <v>11</v>
      </c>
      <c r="B22" s="53" t="s">
        <v>96</v>
      </c>
      <c r="C22" s="13" t="s">
        <v>26</v>
      </c>
      <c r="D22" s="13">
        <v>1</v>
      </c>
      <c r="E22" s="19">
        <v>200000</v>
      </c>
      <c r="F22" s="19"/>
      <c r="G22" s="13"/>
      <c r="H22" s="19">
        <f t="shared" si="0"/>
        <v>200000</v>
      </c>
    </row>
    <row r="23" spans="1:8" ht="16.5" customHeight="1">
      <c r="A23" s="15">
        <v>12</v>
      </c>
      <c r="B23" s="54" t="s">
        <v>97</v>
      </c>
      <c r="C23" s="14" t="s">
        <v>20</v>
      </c>
      <c r="D23" s="13">
        <v>1</v>
      </c>
      <c r="E23" s="19">
        <v>180000</v>
      </c>
      <c r="F23" s="19"/>
      <c r="G23" s="13">
        <f>E23*3/100+E23*7/100</f>
        <v>18000</v>
      </c>
      <c r="H23" s="19">
        <f t="shared" si="0"/>
        <v>198000</v>
      </c>
    </row>
    <row r="24" spans="1:8" ht="16.5" customHeight="1">
      <c r="A24" s="15">
        <v>13</v>
      </c>
      <c r="B24" s="53" t="s">
        <v>98</v>
      </c>
      <c r="C24" s="13" t="s">
        <v>21</v>
      </c>
      <c r="D24" s="13">
        <v>1</v>
      </c>
      <c r="E24" s="19">
        <v>160000</v>
      </c>
      <c r="F24" s="19"/>
      <c r="G24" s="13">
        <f>E24*3/100+E24*7/100</f>
        <v>16000</v>
      </c>
      <c r="H24" s="19">
        <f t="shared" si="0"/>
        <v>176000</v>
      </c>
    </row>
    <row r="25" spans="1:8" ht="16.5" customHeight="1">
      <c r="A25" s="15">
        <v>14</v>
      </c>
      <c r="B25" s="53" t="s">
        <v>98</v>
      </c>
      <c r="C25" s="13" t="s">
        <v>34</v>
      </c>
      <c r="D25" s="13">
        <v>1</v>
      </c>
      <c r="E25" s="19">
        <v>160000</v>
      </c>
      <c r="F25" s="19"/>
      <c r="G25" s="13">
        <f>E25*10/100</f>
        <v>16000</v>
      </c>
      <c r="H25" s="19">
        <f t="shared" si="0"/>
        <v>176000</v>
      </c>
    </row>
    <row r="26" spans="1:8" ht="16.5" customHeight="1">
      <c r="A26" s="73" t="s">
        <v>44</v>
      </c>
      <c r="B26" s="74"/>
      <c r="C26" s="74"/>
      <c r="D26" s="19"/>
      <c r="E26" s="19"/>
      <c r="F26" s="19"/>
      <c r="G26" s="13"/>
      <c r="H26" s="19"/>
    </row>
    <row r="27" spans="1:8" ht="16.5" customHeight="1">
      <c r="A27" s="15">
        <v>15</v>
      </c>
      <c r="B27" s="55" t="s">
        <v>24</v>
      </c>
      <c r="C27" s="13" t="s">
        <v>25</v>
      </c>
      <c r="D27" s="13">
        <v>1</v>
      </c>
      <c r="E27" s="19">
        <v>270000</v>
      </c>
      <c r="F27" s="19"/>
      <c r="G27" s="13"/>
      <c r="H27" s="19">
        <f t="shared" si="0"/>
        <v>270000</v>
      </c>
    </row>
    <row r="28" spans="1:8" ht="28.5" customHeight="1">
      <c r="A28" s="73" t="s">
        <v>46</v>
      </c>
      <c r="B28" s="75"/>
      <c r="C28" s="75"/>
      <c r="D28" s="13"/>
      <c r="E28" s="19"/>
      <c r="F28" s="19"/>
      <c r="G28" s="13"/>
      <c r="H28" s="19"/>
    </row>
    <row r="29" spans="1:8" ht="16.5" customHeight="1">
      <c r="A29" s="15">
        <v>16</v>
      </c>
      <c r="B29" s="55" t="s">
        <v>29</v>
      </c>
      <c r="C29" s="13" t="s">
        <v>37</v>
      </c>
      <c r="D29" s="13">
        <v>1</v>
      </c>
      <c r="E29" s="19">
        <v>225000</v>
      </c>
      <c r="F29" s="19"/>
      <c r="G29" s="13"/>
      <c r="H29" s="19">
        <f t="shared" si="0"/>
        <v>225000</v>
      </c>
    </row>
    <row r="30" spans="1:8" ht="16.5" customHeight="1">
      <c r="A30" s="15">
        <v>17</v>
      </c>
      <c r="B30" s="55" t="s">
        <v>29</v>
      </c>
      <c r="C30" s="13" t="s">
        <v>38</v>
      </c>
      <c r="D30" s="13">
        <v>1</v>
      </c>
      <c r="E30" s="19">
        <v>225000</v>
      </c>
      <c r="F30" s="19"/>
      <c r="G30" s="13"/>
      <c r="H30" s="19">
        <f t="shared" si="0"/>
        <v>225000</v>
      </c>
    </row>
    <row r="31" spans="1:8" ht="16.5" customHeight="1">
      <c r="A31" s="15">
        <v>18</v>
      </c>
      <c r="B31" s="55" t="s">
        <v>27</v>
      </c>
      <c r="C31" s="13" t="s">
        <v>39</v>
      </c>
      <c r="D31" s="13">
        <v>1</v>
      </c>
      <c r="E31" s="19">
        <v>200000</v>
      </c>
      <c r="F31" s="19"/>
      <c r="G31" s="13"/>
      <c r="H31" s="19">
        <f t="shared" si="0"/>
        <v>200000</v>
      </c>
    </row>
    <row r="32" spans="1:8" ht="16.5" customHeight="1">
      <c r="A32" s="15">
        <v>19</v>
      </c>
      <c r="B32" s="55" t="s">
        <v>27</v>
      </c>
      <c r="C32" s="13" t="s">
        <v>40</v>
      </c>
      <c r="D32" s="13">
        <v>1</v>
      </c>
      <c r="E32" s="19">
        <v>200000</v>
      </c>
      <c r="F32" s="19"/>
      <c r="G32" s="13"/>
      <c r="H32" s="19">
        <f t="shared" si="0"/>
        <v>200000</v>
      </c>
    </row>
    <row r="33" spans="1:8" ht="16.5" customHeight="1">
      <c r="A33" s="15">
        <v>20</v>
      </c>
      <c r="B33" s="55" t="s">
        <v>27</v>
      </c>
      <c r="C33" s="13" t="s">
        <v>45</v>
      </c>
      <c r="D33" s="13">
        <v>1</v>
      </c>
      <c r="E33" s="19">
        <v>200000</v>
      </c>
      <c r="F33" s="19"/>
      <c r="G33" s="13"/>
      <c r="H33" s="19">
        <f t="shared" si="0"/>
        <v>200000</v>
      </c>
    </row>
    <row r="34" spans="1:8" ht="16.5" customHeight="1">
      <c r="A34" s="15">
        <v>21</v>
      </c>
      <c r="B34" s="55" t="s">
        <v>17</v>
      </c>
      <c r="C34" s="14" t="s">
        <v>41</v>
      </c>
      <c r="D34" s="13">
        <v>1</v>
      </c>
      <c r="E34" s="19">
        <v>180000</v>
      </c>
      <c r="F34" s="19"/>
      <c r="G34" s="19"/>
      <c r="H34" s="19">
        <f t="shared" si="0"/>
        <v>180000</v>
      </c>
    </row>
    <row r="35" spans="1:8" ht="16.5" customHeight="1">
      <c r="A35" s="15">
        <v>22</v>
      </c>
      <c r="B35" s="55" t="s">
        <v>17</v>
      </c>
      <c r="C35" s="14" t="s">
        <v>42</v>
      </c>
      <c r="D35" s="13">
        <v>1</v>
      </c>
      <c r="E35" s="19">
        <v>180000</v>
      </c>
      <c r="F35" s="19"/>
      <c r="G35" s="19"/>
      <c r="H35" s="19">
        <f t="shared" si="0"/>
        <v>180000</v>
      </c>
    </row>
    <row r="36" spans="1:8" ht="16.5" customHeight="1">
      <c r="A36" s="76" t="s">
        <v>99</v>
      </c>
      <c r="B36" s="77"/>
      <c r="C36" s="78"/>
      <c r="D36" s="13"/>
      <c r="E36" s="19"/>
      <c r="F36" s="19"/>
      <c r="G36" s="13"/>
      <c r="H36" s="19"/>
    </row>
    <row r="37" spans="1:8" ht="16.5" customHeight="1">
      <c r="A37" s="15">
        <v>23</v>
      </c>
      <c r="B37" s="55" t="s">
        <v>28</v>
      </c>
      <c r="C37" s="15"/>
      <c r="D37" s="13">
        <v>1</v>
      </c>
      <c r="E37" s="19">
        <v>160000</v>
      </c>
      <c r="F37" s="19"/>
      <c r="G37" s="13"/>
      <c r="H37" s="19">
        <f t="shared" si="0"/>
        <v>160000</v>
      </c>
    </row>
    <row r="38" spans="1:8" ht="16.5" customHeight="1">
      <c r="A38" s="15">
        <v>24</v>
      </c>
      <c r="B38" s="55" t="s">
        <v>28</v>
      </c>
      <c r="C38" s="15"/>
      <c r="D38" s="13">
        <v>1</v>
      </c>
      <c r="E38" s="19">
        <v>160000</v>
      </c>
      <c r="F38" s="19"/>
      <c r="G38" s="13"/>
      <c r="H38" s="19">
        <f t="shared" si="0"/>
        <v>160000</v>
      </c>
    </row>
    <row r="39" spans="1:8" ht="16.5" customHeight="1">
      <c r="A39" s="15">
        <v>25</v>
      </c>
      <c r="B39" s="55" t="s">
        <v>19</v>
      </c>
      <c r="C39" s="15"/>
      <c r="D39" s="13">
        <v>1</v>
      </c>
      <c r="E39" s="19">
        <v>125000</v>
      </c>
      <c r="F39" s="19"/>
      <c r="G39" s="13"/>
      <c r="H39" s="19">
        <f t="shared" si="0"/>
        <v>125000</v>
      </c>
    </row>
    <row r="40" spans="1:8" s="69" customFormat="1" ht="16.5" customHeight="1">
      <c r="A40" s="15">
        <v>26</v>
      </c>
      <c r="B40" s="55" t="s">
        <v>32</v>
      </c>
      <c r="C40" s="15"/>
      <c r="D40" s="13">
        <v>1</v>
      </c>
      <c r="E40" s="19">
        <v>125000</v>
      </c>
      <c r="F40" s="19"/>
      <c r="G40" s="13"/>
      <c r="H40" s="19">
        <f t="shared" si="0"/>
        <v>125000</v>
      </c>
    </row>
    <row r="41" spans="1:8" ht="16.5" customHeight="1">
      <c r="A41" s="15">
        <v>27</v>
      </c>
      <c r="B41" s="55" t="s">
        <v>32</v>
      </c>
      <c r="C41" s="15"/>
      <c r="D41" s="13">
        <v>1</v>
      </c>
      <c r="E41" s="19">
        <v>80000</v>
      </c>
      <c r="F41" s="19"/>
      <c r="G41" s="13"/>
      <c r="H41" s="19">
        <f t="shared" si="0"/>
        <v>80000</v>
      </c>
    </row>
    <row r="42" spans="1:8" ht="16.5" customHeight="1">
      <c r="A42" s="15">
        <v>28</v>
      </c>
      <c r="B42" s="55" t="s">
        <v>32</v>
      </c>
      <c r="C42" s="15"/>
      <c r="D42" s="13">
        <v>1</v>
      </c>
      <c r="E42" s="19">
        <v>80000</v>
      </c>
      <c r="F42" s="19"/>
      <c r="G42" s="13"/>
      <c r="H42" s="19">
        <f t="shared" si="0"/>
        <v>80000</v>
      </c>
    </row>
    <row r="43" spans="1:8" s="67" customFormat="1" ht="16.5" customHeight="1">
      <c r="A43" s="13"/>
      <c r="B43" s="66" t="s">
        <v>101</v>
      </c>
      <c r="C43" s="13"/>
      <c r="D43" s="65">
        <f>SUM(D8:D42)</f>
        <v>28</v>
      </c>
      <c r="E43" s="64">
        <f>SUM(E8:E42)</f>
        <v>5680000</v>
      </c>
      <c r="F43" s="19"/>
      <c r="G43" s="65">
        <f>SUM(G16:G42)</f>
        <v>152500</v>
      </c>
      <c r="H43" s="64">
        <f>SUM(H8:H42)</f>
        <v>5832500</v>
      </c>
    </row>
  </sheetData>
  <sheetProtection/>
  <autoFilter ref="A6:H43"/>
  <mergeCells count="12">
    <mergeCell ref="E1:H1"/>
    <mergeCell ref="A17:C17"/>
    <mergeCell ref="B4:C4"/>
    <mergeCell ref="E2:H2"/>
    <mergeCell ref="A3:H3"/>
    <mergeCell ref="A26:C26"/>
    <mergeCell ref="A28:C28"/>
    <mergeCell ref="A36:C36"/>
    <mergeCell ref="A7:C7"/>
    <mergeCell ref="A10:C10"/>
    <mergeCell ref="A12:C12"/>
    <mergeCell ref="A15:C15"/>
  </mergeCells>
  <printOptions/>
  <pageMargins left="0.7" right="0.45" top="0.35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P24"/>
  <sheetViews>
    <sheetView zoomScalePageLayoutView="0" workbookViewId="0" topLeftCell="A2">
      <selection activeCell="U28" sqref="U28"/>
    </sheetView>
  </sheetViews>
  <sheetFormatPr defaultColWidth="9.00390625" defaultRowHeight="18" customHeight="1"/>
  <cols>
    <col min="1" max="1" width="2.875" style="21" customWidth="1"/>
    <col min="2" max="2" width="7.00390625" style="21" customWidth="1"/>
    <col min="3" max="3" width="5.00390625" style="17" hidden="1" customWidth="1"/>
    <col min="4" max="4" width="27.375" style="21" customWidth="1"/>
    <col min="5" max="5" width="24.25390625" style="21" customWidth="1"/>
    <col min="6" max="6" width="13.875" style="20" customWidth="1"/>
    <col min="7" max="7" width="13.00390625" style="20" hidden="1" customWidth="1"/>
    <col min="8" max="8" width="18.75390625" style="20" hidden="1" customWidth="1"/>
    <col min="9" max="9" width="14.25390625" style="20" customWidth="1"/>
    <col min="10" max="10" width="13.75390625" style="20" customWidth="1"/>
    <col min="11" max="11" width="14.375" style="20" customWidth="1"/>
    <col min="12" max="12" width="11.875" style="21" customWidth="1"/>
    <col min="13" max="13" width="14.75390625" style="17" customWidth="1"/>
    <col min="14" max="14" width="0" style="23" hidden="1" customWidth="1"/>
    <col min="15" max="15" width="0" style="28" hidden="1" customWidth="1"/>
    <col min="16" max="20" width="0" style="21" hidden="1" customWidth="1"/>
    <col min="21" max="16384" width="9.125" style="21" customWidth="1"/>
  </cols>
  <sheetData>
    <row r="3" spans="7:15" s="20" customFormat="1" ht="18" customHeight="1">
      <c r="G3" s="26"/>
      <c r="H3" s="26"/>
      <c r="J3" s="27"/>
      <c r="M3" s="20" t="s">
        <v>79</v>
      </c>
      <c r="N3" s="34"/>
      <c r="O3" s="30"/>
    </row>
    <row r="4" spans="7:15" s="20" customFormat="1" ht="18" customHeight="1">
      <c r="G4" s="26"/>
      <c r="H4" s="26"/>
      <c r="J4" s="27"/>
      <c r="N4" s="34"/>
      <c r="O4" s="30"/>
    </row>
    <row r="5" spans="2:15" s="20" customFormat="1" ht="101.25" customHeight="1">
      <c r="B5" s="19" t="s">
        <v>75</v>
      </c>
      <c r="C5" s="19"/>
      <c r="D5" s="13" t="s">
        <v>77</v>
      </c>
      <c r="E5" s="13" t="s">
        <v>76</v>
      </c>
      <c r="F5" s="19" t="s">
        <v>78</v>
      </c>
      <c r="G5" s="13"/>
      <c r="H5" s="13"/>
      <c r="I5" s="13" t="s">
        <v>80</v>
      </c>
      <c r="J5" s="38" t="s">
        <v>81</v>
      </c>
      <c r="K5" s="13" t="s">
        <v>82</v>
      </c>
      <c r="L5" s="19" t="s">
        <v>83</v>
      </c>
      <c r="M5" s="13" t="s">
        <v>84</v>
      </c>
      <c r="N5" s="34"/>
      <c r="O5" s="30"/>
    </row>
    <row r="6" spans="2:15" s="20" customFormat="1" ht="20.25" customHeight="1">
      <c r="B6" s="19">
        <v>1</v>
      </c>
      <c r="C6" s="19">
        <v>2</v>
      </c>
      <c r="D6" s="19">
        <v>2</v>
      </c>
      <c r="E6" s="19">
        <v>3</v>
      </c>
      <c r="F6" s="19">
        <v>4</v>
      </c>
      <c r="G6" s="19">
        <v>6</v>
      </c>
      <c r="H6" s="19">
        <v>7</v>
      </c>
      <c r="I6" s="19">
        <v>5</v>
      </c>
      <c r="J6" s="19">
        <v>6</v>
      </c>
      <c r="K6" s="19">
        <v>7</v>
      </c>
      <c r="L6" s="19">
        <v>8</v>
      </c>
      <c r="M6" s="13">
        <v>9</v>
      </c>
      <c r="N6" s="34"/>
      <c r="O6" s="30"/>
    </row>
    <row r="7" spans="2:16" s="24" customFormat="1" ht="27.75" customHeight="1">
      <c r="B7" s="19">
        <v>1</v>
      </c>
      <c r="C7" s="13">
        <v>1</v>
      </c>
      <c r="D7" s="18" t="s">
        <v>16</v>
      </c>
      <c r="E7" s="18" t="s">
        <v>47</v>
      </c>
      <c r="F7" s="13" t="s">
        <v>12</v>
      </c>
      <c r="G7" s="13" t="s">
        <v>61</v>
      </c>
      <c r="H7" s="13" t="s">
        <v>72</v>
      </c>
      <c r="I7" s="19">
        <v>300000</v>
      </c>
      <c r="J7" s="19">
        <f>I7*3/100</f>
        <v>9000</v>
      </c>
      <c r="K7" s="13">
        <f>I7*7/100</f>
        <v>21000</v>
      </c>
      <c r="L7" s="19">
        <f>J7+K7</f>
        <v>30000</v>
      </c>
      <c r="M7" s="19">
        <f>I7+L7</f>
        <v>330000</v>
      </c>
      <c r="N7" s="35" t="e">
        <f>#REF!+K7</f>
        <v>#REF!</v>
      </c>
      <c r="O7" s="33" t="e">
        <f aca="true" t="shared" si="0" ref="O7:O23">N7+I7</f>
        <v>#REF!</v>
      </c>
      <c r="P7" s="24" t="e">
        <f>L7-N7</f>
        <v>#REF!</v>
      </c>
    </row>
    <row r="8" spans="2:16" s="24" customFormat="1" ht="27.75" customHeight="1">
      <c r="B8" s="19">
        <v>2</v>
      </c>
      <c r="C8" s="13">
        <v>2</v>
      </c>
      <c r="D8" s="18" t="s">
        <v>24</v>
      </c>
      <c r="E8" s="18" t="s">
        <v>48</v>
      </c>
      <c r="F8" s="13" t="s">
        <v>43</v>
      </c>
      <c r="G8" s="13" t="s">
        <v>61</v>
      </c>
      <c r="H8" s="13" t="s">
        <v>73</v>
      </c>
      <c r="I8" s="19">
        <v>270000</v>
      </c>
      <c r="J8" s="19">
        <f>I8*3/100</f>
        <v>8100</v>
      </c>
      <c r="K8" s="13">
        <f>I8*7/100</f>
        <v>18900</v>
      </c>
      <c r="L8" s="19">
        <f>J8+K8</f>
        <v>27000</v>
      </c>
      <c r="M8" s="19">
        <f>I8+L8</f>
        <v>297000</v>
      </c>
      <c r="N8" s="32" t="e">
        <f>#REF!+K8</f>
        <v>#REF!</v>
      </c>
      <c r="O8" s="33" t="e">
        <f t="shared" si="0"/>
        <v>#REF!</v>
      </c>
      <c r="P8" s="24" t="e">
        <f aca="true" t="shared" si="1" ref="P8:P23">L8-N8</f>
        <v>#REF!</v>
      </c>
    </row>
    <row r="9" spans="2:16" s="24" customFormat="1" ht="24.75" customHeight="1">
      <c r="B9" s="19"/>
      <c r="C9" s="13">
        <v>3</v>
      </c>
      <c r="D9" s="18" t="s">
        <v>24</v>
      </c>
      <c r="E9" s="18" t="s">
        <v>49</v>
      </c>
      <c r="F9" s="13" t="s">
        <v>25</v>
      </c>
      <c r="G9" s="13">
        <v>0</v>
      </c>
      <c r="H9" s="13"/>
      <c r="I9" s="19">
        <v>240000</v>
      </c>
      <c r="J9" s="19">
        <v>0</v>
      </c>
      <c r="K9" s="13">
        <v>0</v>
      </c>
      <c r="L9" s="19">
        <f aca="true" t="shared" si="2" ref="L9:L23">J9+K9</f>
        <v>0</v>
      </c>
      <c r="M9" s="19">
        <f>I9+K9</f>
        <v>240000</v>
      </c>
      <c r="N9" s="32" t="e">
        <f>#REF!+K9</f>
        <v>#REF!</v>
      </c>
      <c r="O9" s="33" t="e">
        <f t="shared" si="0"/>
        <v>#REF!</v>
      </c>
      <c r="P9" s="24" t="e">
        <f t="shared" si="1"/>
        <v>#REF!</v>
      </c>
    </row>
    <row r="10" spans="2:16" s="24" customFormat="1" ht="27.75" customHeight="1">
      <c r="B10" s="19">
        <v>3</v>
      </c>
      <c r="C10" s="13">
        <v>4</v>
      </c>
      <c r="D10" s="18" t="s">
        <v>29</v>
      </c>
      <c r="E10" s="18" t="s">
        <v>50</v>
      </c>
      <c r="F10" s="13" t="s">
        <v>35</v>
      </c>
      <c r="G10" s="13" t="s">
        <v>63</v>
      </c>
      <c r="H10" s="13"/>
      <c r="I10" s="19">
        <v>225000</v>
      </c>
      <c r="J10" s="19">
        <v>0</v>
      </c>
      <c r="K10" s="13">
        <f>I10*7/100</f>
        <v>15750</v>
      </c>
      <c r="L10" s="19">
        <f t="shared" si="2"/>
        <v>15750</v>
      </c>
      <c r="M10" s="19">
        <f>I10+K10</f>
        <v>240750</v>
      </c>
      <c r="N10" s="32" t="e">
        <f>#REF!+K10</f>
        <v>#REF!</v>
      </c>
      <c r="O10" s="33" t="e">
        <f t="shared" si="0"/>
        <v>#REF!</v>
      </c>
      <c r="P10" s="24" t="e">
        <f t="shared" si="1"/>
        <v>#REF!</v>
      </c>
    </row>
    <row r="11" spans="2:16" s="24" customFormat="1" ht="27.75" customHeight="1">
      <c r="B11" s="19">
        <v>4</v>
      </c>
      <c r="C11" s="13">
        <v>5</v>
      </c>
      <c r="D11" s="18" t="s">
        <v>29</v>
      </c>
      <c r="E11" s="18" t="s">
        <v>51</v>
      </c>
      <c r="F11" s="13" t="s">
        <v>36</v>
      </c>
      <c r="G11" s="13" t="s">
        <v>63</v>
      </c>
      <c r="H11" s="13"/>
      <c r="I11" s="19">
        <v>225000</v>
      </c>
      <c r="J11" s="19">
        <v>0</v>
      </c>
      <c r="K11" s="13">
        <f>I11*7/100</f>
        <v>15750</v>
      </c>
      <c r="L11" s="19">
        <f t="shared" si="2"/>
        <v>15750</v>
      </c>
      <c r="M11" s="19">
        <f>I11+K11</f>
        <v>240750</v>
      </c>
      <c r="N11" s="32" t="e">
        <f>#REF!+K11</f>
        <v>#REF!</v>
      </c>
      <c r="O11" s="33" t="e">
        <f t="shared" si="0"/>
        <v>#REF!</v>
      </c>
      <c r="P11" s="24" t="e">
        <f t="shared" si="1"/>
        <v>#REF!</v>
      </c>
    </row>
    <row r="12" spans="2:16" s="24" customFormat="1" ht="19.5" customHeight="1">
      <c r="B12" s="19"/>
      <c r="C12" s="13">
        <v>6</v>
      </c>
      <c r="D12" s="18" t="s">
        <v>29</v>
      </c>
      <c r="E12" s="18"/>
      <c r="F12" s="13" t="s">
        <v>37</v>
      </c>
      <c r="G12" s="13" t="s">
        <v>64</v>
      </c>
      <c r="H12" s="13"/>
      <c r="I12" s="19">
        <v>200000</v>
      </c>
      <c r="J12" s="19">
        <v>0</v>
      </c>
      <c r="K12" s="13">
        <v>0</v>
      </c>
      <c r="L12" s="19">
        <v>0</v>
      </c>
      <c r="M12" s="19">
        <f>I12+K12</f>
        <v>200000</v>
      </c>
      <c r="N12" s="32" t="e">
        <f>#REF!+K12</f>
        <v>#REF!</v>
      </c>
      <c r="O12" s="33" t="e">
        <f>N12+I12</f>
        <v>#REF!</v>
      </c>
      <c r="P12" s="24" t="e">
        <f>L12-N12</f>
        <v>#REF!</v>
      </c>
    </row>
    <row r="13" spans="2:16" s="24" customFormat="1" ht="24.75" customHeight="1">
      <c r="B13" s="19"/>
      <c r="C13" s="13">
        <v>7</v>
      </c>
      <c r="D13" s="18" t="s">
        <v>29</v>
      </c>
      <c r="E13" s="18" t="s">
        <v>52</v>
      </c>
      <c r="F13" s="13" t="s">
        <v>38</v>
      </c>
      <c r="G13" s="13" t="s">
        <v>67</v>
      </c>
      <c r="H13" s="13"/>
      <c r="I13" s="19">
        <v>200000</v>
      </c>
      <c r="J13" s="19">
        <v>0</v>
      </c>
      <c r="K13" s="13">
        <v>0</v>
      </c>
      <c r="L13" s="19">
        <f t="shared" si="2"/>
        <v>0</v>
      </c>
      <c r="M13" s="19">
        <v>200000</v>
      </c>
      <c r="N13" s="32" t="e">
        <f>#REF!+K13</f>
        <v>#REF!</v>
      </c>
      <c r="O13" s="33" t="e">
        <f t="shared" si="0"/>
        <v>#REF!</v>
      </c>
      <c r="P13" s="24" t="e">
        <f t="shared" si="1"/>
        <v>#REF!</v>
      </c>
    </row>
    <row r="14" spans="2:16" s="24" customFormat="1" ht="27.75" customHeight="1">
      <c r="B14" s="19">
        <v>5</v>
      </c>
      <c r="C14" s="13">
        <v>8</v>
      </c>
      <c r="D14" s="18" t="s">
        <v>27</v>
      </c>
      <c r="E14" s="18" t="s">
        <v>53</v>
      </c>
      <c r="F14" s="13" t="s">
        <v>22</v>
      </c>
      <c r="G14" s="13" t="s">
        <v>63</v>
      </c>
      <c r="H14" s="13"/>
      <c r="I14" s="19">
        <v>200000</v>
      </c>
      <c r="J14" s="19">
        <v>0</v>
      </c>
      <c r="K14" s="13">
        <f>I14*7/100</f>
        <v>14000</v>
      </c>
      <c r="L14" s="19">
        <f t="shared" si="2"/>
        <v>14000</v>
      </c>
      <c r="M14" s="19">
        <f>I14+K14</f>
        <v>214000</v>
      </c>
      <c r="N14" s="32" t="e">
        <f>#REF!+K14</f>
        <v>#REF!</v>
      </c>
      <c r="O14" s="33" t="e">
        <f t="shared" si="0"/>
        <v>#REF!</v>
      </c>
      <c r="P14" s="24" t="e">
        <f t="shared" si="1"/>
        <v>#REF!</v>
      </c>
    </row>
    <row r="15" spans="2:16" s="24" customFormat="1" ht="24.75" customHeight="1">
      <c r="B15" s="19"/>
      <c r="C15" s="13">
        <v>9</v>
      </c>
      <c r="D15" s="18" t="s">
        <v>27</v>
      </c>
      <c r="E15" s="18" t="s">
        <v>54</v>
      </c>
      <c r="F15" s="13" t="s">
        <v>26</v>
      </c>
      <c r="G15" s="14" t="s">
        <v>65</v>
      </c>
      <c r="H15" s="14"/>
      <c r="I15" s="19">
        <v>180000</v>
      </c>
      <c r="J15" s="19">
        <v>0</v>
      </c>
      <c r="K15" s="13">
        <v>0</v>
      </c>
      <c r="L15" s="19">
        <f t="shared" si="2"/>
        <v>0</v>
      </c>
      <c r="M15" s="19">
        <v>180000</v>
      </c>
      <c r="N15" s="32" t="e">
        <f>#REF!+K15</f>
        <v>#REF!</v>
      </c>
      <c r="O15" s="33" t="e">
        <f t="shared" si="0"/>
        <v>#REF!</v>
      </c>
      <c r="P15" s="24" t="e">
        <f t="shared" si="1"/>
        <v>#REF!</v>
      </c>
    </row>
    <row r="16" spans="2:16" s="24" customFormat="1" ht="24.75" customHeight="1">
      <c r="B16" s="19"/>
      <c r="C16" s="13">
        <v>10</v>
      </c>
      <c r="D16" s="18" t="s">
        <v>27</v>
      </c>
      <c r="E16" s="18" t="s">
        <v>57</v>
      </c>
      <c r="F16" s="13" t="s">
        <v>39</v>
      </c>
      <c r="G16" s="13">
        <v>0</v>
      </c>
      <c r="H16" s="13"/>
      <c r="I16" s="19">
        <v>180000</v>
      </c>
      <c r="J16" s="19">
        <v>0</v>
      </c>
      <c r="K16" s="13">
        <v>0</v>
      </c>
      <c r="L16" s="19">
        <f t="shared" si="2"/>
        <v>0</v>
      </c>
      <c r="M16" s="19">
        <v>180000</v>
      </c>
      <c r="N16" s="32" t="e">
        <f>#REF!+K16</f>
        <v>#REF!</v>
      </c>
      <c r="O16" s="33" t="e">
        <f t="shared" si="0"/>
        <v>#REF!</v>
      </c>
      <c r="P16" s="24" t="e">
        <f t="shared" si="1"/>
        <v>#REF!</v>
      </c>
    </row>
    <row r="17" spans="2:16" s="24" customFormat="1" ht="24.75" customHeight="1">
      <c r="B17" s="19"/>
      <c r="C17" s="13">
        <v>11</v>
      </c>
      <c r="D17" s="18" t="s">
        <v>27</v>
      </c>
      <c r="E17" s="18"/>
      <c r="F17" s="13" t="s">
        <v>40</v>
      </c>
      <c r="G17" s="14" t="s">
        <v>65</v>
      </c>
      <c r="H17" s="14"/>
      <c r="I17" s="19">
        <v>180000</v>
      </c>
      <c r="J17" s="19">
        <v>0</v>
      </c>
      <c r="K17" s="13">
        <v>0</v>
      </c>
      <c r="L17" s="19">
        <f t="shared" si="2"/>
        <v>0</v>
      </c>
      <c r="M17" s="19">
        <v>180000</v>
      </c>
      <c r="N17" s="32" t="e">
        <f>#REF!+K17</f>
        <v>#REF!</v>
      </c>
      <c r="O17" s="33" t="e">
        <f t="shared" si="0"/>
        <v>#REF!</v>
      </c>
      <c r="P17" s="24" t="e">
        <f t="shared" si="1"/>
        <v>#REF!</v>
      </c>
    </row>
    <row r="18" spans="2:16" s="24" customFormat="1" ht="24.75" customHeight="1">
      <c r="B18" s="19"/>
      <c r="C18" s="13">
        <v>12</v>
      </c>
      <c r="D18" s="18" t="s">
        <v>27</v>
      </c>
      <c r="E18" s="18"/>
      <c r="F18" s="13" t="s">
        <v>45</v>
      </c>
      <c r="G18" s="13" t="s">
        <v>62</v>
      </c>
      <c r="H18" s="13"/>
      <c r="I18" s="19">
        <v>180000</v>
      </c>
      <c r="J18" s="19">
        <v>0</v>
      </c>
      <c r="K18" s="13">
        <v>0</v>
      </c>
      <c r="L18" s="19">
        <f t="shared" si="2"/>
        <v>0</v>
      </c>
      <c r="M18" s="19">
        <v>180000</v>
      </c>
      <c r="N18" s="32" t="e">
        <f>#REF!+K18</f>
        <v>#REF!</v>
      </c>
      <c r="O18" s="33" t="e">
        <f t="shared" si="0"/>
        <v>#REF!</v>
      </c>
      <c r="P18" s="24" t="e">
        <f t="shared" si="1"/>
        <v>#REF!</v>
      </c>
    </row>
    <row r="19" spans="2:16" s="24" customFormat="1" ht="27.75" customHeight="1">
      <c r="B19" s="19">
        <v>6</v>
      </c>
      <c r="C19" s="13">
        <v>13</v>
      </c>
      <c r="D19" s="18" t="s">
        <v>17</v>
      </c>
      <c r="E19" s="18" t="s">
        <v>55</v>
      </c>
      <c r="F19" s="14" t="s">
        <v>20</v>
      </c>
      <c r="G19" s="14" t="s">
        <v>68</v>
      </c>
      <c r="H19" s="14"/>
      <c r="I19" s="19">
        <v>180000</v>
      </c>
      <c r="J19" s="19">
        <f>I19*3/100</f>
        <v>5400</v>
      </c>
      <c r="K19" s="13">
        <f>I19*7/100</f>
        <v>12600</v>
      </c>
      <c r="L19" s="19">
        <f t="shared" si="2"/>
        <v>18000</v>
      </c>
      <c r="M19" s="19">
        <f>I19+L19</f>
        <v>198000</v>
      </c>
      <c r="N19" s="32" t="e">
        <f>#REF!+K19</f>
        <v>#REF!</v>
      </c>
      <c r="O19" s="33" t="e">
        <f t="shared" si="0"/>
        <v>#REF!</v>
      </c>
      <c r="P19" s="24" t="e">
        <f t="shared" si="1"/>
        <v>#REF!</v>
      </c>
    </row>
    <row r="20" spans="2:16" s="24" customFormat="1" ht="24.75" customHeight="1">
      <c r="B20" s="19"/>
      <c r="C20" s="13">
        <v>14</v>
      </c>
      <c r="D20" s="18" t="s">
        <v>17</v>
      </c>
      <c r="E20" s="25" t="s">
        <v>58</v>
      </c>
      <c r="F20" s="14" t="s">
        <v>41</v>
      </c>
      <c r="G20" s="14" t="s">
        <v>66</v>
      </c>
      <c r="H20" s="14"/>
      <c r="I20" s="19">
        <v>160000</v>
      </c>
      <c r="J20" s="19">
        <v>0</v>
      </c>
      <c r="K20" s="13">
        <v>0</v>
      </c>
      <c r="L20" s="19">
        <f t="shared" si="2"/>
        <v>0</v>
      </c>
      <c r="M20" s="19">
        <f>I20+L20</f>
        <v>160000</v>
      </c>
      <c r="N20" s="32" t="e">
        <f>#REF!+K20</f>
        <v>#REF!</v>
      </c>
      <c r="O20" s="33" t="e">
        <f t="shared" si="0"/>
        <v>#REF!</v>
      </c>
      <c r="P20" s="24" t="e">
        <f t="shared" si="1"/>
        <v>#REF!</v>
      </c>
    </row>
    <row r="21" spans="2:16" s="24" customFormat="1" ht="24.75" customHeight="1">
      <c r="B21" s="19"/>
      <c r="C21" s="13">
        <v>15</v>
      </c>
      <c r="D21" s="18" t="s">
        <v>17</v>
      </c>
      <c r="E21" s="18" t="s">
        <v>56</v>
      </c>
      <c r="F21" s="14" t="s">
        <v>42</v>
      </c>
      <c r="G21" s="14" t="s">
        <v>65</v>
      </c>
      <c r="H21" s="14"/>
      <c r="I21" s="19">
        <v>160000</v>
      </c>
      <c r="J21" s="19">
        <v>0</v>
      </c>
      <c r="K21" s="13">
        <v>0</v>
      </c>
      <c r="L21" s="19">
        <f t="shared" si="2"/>
        <v>0</v>
      </c>
      <c r="M21" s="19">
        <f>I21+L21</f>
        <v>160000</v>
      </c>
      <c r="N21" s="32" t="e">
        <f>#REF!+K21</f>
        <v>#REF!</v>
      </c>
      <c r="O21" s="33" t="e">
        <f t="shared" si="0"/>
        <v>#REF!</v>
      </c>
      <c r="P21" s="24" t="e">
        <f t="shared" si="1"/>
        <v>#REF!</v>
      </c>
    </row>
    <row r="22" spans="2:16" s="24" customFormat="1" ht="27.75" customHeight="1">
      <c r="B22" s="19">
        <v>7</v>
      </c>
      <c r="C22" s="13">
        <v>16</v>
      </c>
      <c r="D22" s="18" t="s">
        <v>18</v>
      </c>
      <c r="E22" s="18" t="s">
        <v>59</v>
      </c>
      <c r="F22" s="13" t="s">
        <v>21</v>
      </c>
      <c r="G22" s="13" t="s">
        <v>69</v>
      </c>
      <c r="H22" s="13" t="s">
        <v>71</v>
      </c>
      <c r="I22" s="19">
        <v>160000</v>
      </c>
      <c r="J22" s="19">
        <f>I22*3/100</f>
        <v>4800</v>
      </c>
      <c r="K22" s="13">
        <f>I22*7/100</f>
        <v>11200</v>
      </c>
      <c r="L22" s="19">
        <f t="shared" si="2"/>
        <v>16000</v>
      </c>
      <c r="M22" s="19">
        <f>I22+L22</f>
        <v>176000</v>
      </c>
      <c r="N22" s="32" t="e">
        <f>#REF!+K22</f>
        <v>#REF!</v>
      </c>
      <c r="O22" s="33" t="e">
        <f t="shared" si="0"/>
        <v>#REF!</v>
      </c>
      <c r="P22" s="24" t="e">
        <f t="shared" si="1"/>
        <v>#REF!</v>
      </c>
    </row>
    <row r="23" spans="2:16" s="24" customFormat="1" ht="27.75" customHeight="1">
      <c r="B23" s="19">
        <v>8</v>
      </c>
      <c r="C23" s="13">
        <v>17</v>
      </c>
      <c r="D23" s="18" t="s">
        <v>18</v>
      </c>
      <c r="E23" s="18" t="s">
        <v>60</v>
      </c>
      <c r="F23" s="13" t="s">
        <v>34</v>
      </c>
      <c r="G23" s="13" t="s">
        <v>70</v>
      </c>
      <c r="H23" s="13" t="s">
        <v>74</v>
      </c>
      <c r="I23" s="19">
        <v>160000</v>
      </c>
      <c r="J23" s="19">
        <f>I23*3/100</f>
        <v>4800</v>
      </c>
      <c r="K23" s="13">
        <f>I23*7/100</f>
        <v>11200</v>
      </c>
      <c r="L23" s="19">
        <f t="shared" si="2"/>
        <v>16000</v>
      </c>
      <c r="M23" s="19">
        <f>I23+L23</f>
        <v>176000</v>
      </c>
      <c r="N23" s="32" t="e">
        <f>#REF!+K23</f>
        <v>#REF!</v>
      </c>
      <c r="O23" s="33" t="e">
        <f t="shared" si="0"/>
        <v>#REF!</v>
      </c>
      <c r="P23" s="24" t="e">
        <f t="shared" si="1"/>
        <v>#REF!</v>
      </c>
    </row>
    <row r="24" spans="3:15" s="22" customFormat="1" ht="24.75" customHeight="1">
      <c r="C24" s="20"/>
      <c r="F24" s="20"/>
      <c r="G24" s="20"/>
      <c r="H24" s="20"/>
      <c r="I24" s="36"/>
      <c r="J24" s="37">
        <f>SUM(J7:J23)</f>
        <v>32100</v>
      </c>
      <c r="K24" s="36">
        <f>SUM(K7:K23)</f>
        <v>120400</v>
      </c>
      <c r="L24" s="36">
        <f>SUM(L7:L23)</f>
        <v>152500</v>
      </c>
      <c r="M24" s="36"/>
      <c r="N24" s="29" t="e">
        <f>SUM(N7:N23)</f>
        <v>#REF!</v>
      </c>
      <c r="O24" s="31" t="e">
        <f>SUM(O7:O23)</f>
        <v>#REF!</v>
      </c>
    </row>
  </sheetData>
  <sheetProtection/>
  <autoFilter ref="B6:P6"/>
  <printOptions/>
  <pageMargins left="0.2" right="0" top="0.25" bottom="0.2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</cp:lastModifiedBy>
  <cp:lastPrinted>2019-05-11T19:53:48Z</cp:lastPrinted>
  <dcterms:created xsi:type="dcterms:W3CDTF">2007-06-06T06:16:02Z</dcterms:created>
  <dcterms:modified xsi:type="dcterms:W3CDTF">2019-05-12T15:10:34Z</dcterms:modified>
  <cp:category/>
  <cp:version/>
  <cp:contentType/>
  <cp:contentStatus/>
</cp:coreProperties>
</file>