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534" activeTab="3"/>
  </bookViews>
  <sheets>
    <sheet name="2 +" sheetId="1" r:id="rId1"/>
    <sheet name="3 +" sheetId="2" r:id="rId2"/>
    <sheet name="4 +" sheetId="3" r:id="rId3"/>
    <sheet name="6+" sheetId="4" r:id="rId4"/>
  </sheets>
  <definedNames/>
  <calcPr fullCalcOnLoad="1"/>
</workbook>
</file>

<file path=xl/sharedStrings.xml><?xml version="1.0" encoding="utf-8"?>
<sst xmlns="http://schemas.openxmlformats.org/spreadsheetml/2006/main" count="1223" uniqueCount="426">
  <si>
    <t>³Û¹ ÃíáõÙ`</t>
  </si>
  <si>
    <t>1000</t>
  </si>
  <si>
    <t/>
  </si>
  <si>
    <t>1100</t>
  </si>
  <si>
    <t>7100</t>
  </si>
  <si>
    <t>1110</t>
  </si>
  <si>
    <t>7131</t>
  </si>
  <si>
    <t>1111</t>
  </si>
  <si>
    <t>1112</t>
  </si>
  <si>
    <t>1113</t>
  </si>
  <si>
    <t>1120</t>
  </si>
  <si>
    <t>7136</t>
  </si>
  <si>
    <t>1121</t>
  </si>
  <si>
    <t>1130</t>
  </si>
  <si>
    <t>7145</t>
  </si>
  <si>
    <t>11301</t>
  </si>
  <si>
    <t>11302</t>
  </si>
  <si>
    <t>11303</t>
  </si>
  <si>
    <t>11304</t>
  </si>
  <si>
    <t>11305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</si>
  <si>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</si>
  <si>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</si>
  <si>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</si>
  <si>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11308</t>
  </si>
  <si>
    <t>11309</t>
  </si>
  <si>
    <t>11310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</si>
  <si>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</si>
  <si>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</si>
  <si>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</si>
  <si>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</si>
  <si>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</si>
  <si>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</si>
  <si>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</si>
  <si>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</si>
  <si>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11317</t>
  </si>
  <si>
    <t>11318</t>
  </si>
  <si>
    <t>11319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</si>
  <si>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</si>
  <si>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</si>
  <si>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</si>
  <si>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</si>
  <si>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</si>
  <si>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</si>
  <si>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</si>
  <si>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</si>
  <si>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</si>
  <si>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</si>
  <si>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</si>
  <si>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</si>
  <si>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</si>
  <si>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</si>
  <si>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</si>
  <si>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</si>
  <si>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</si>
  <si>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</si>
  <si>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</si>
  <si>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</si>
  <si>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</si>
  <si>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</si>
  <si>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1260</t>
  </si>
  <si>
    <t>7332</t>
  </si>
  <si>
    <t>1261</t>
  </si>
  <si>
    <t>1300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</si>
  <si>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</si>
  <si>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</si>
  <si>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</si>
  <si>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</si>
  <si>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</si>
  <si>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</si>
  <si>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</si>
  <si>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</si>
  <si>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</si>
  <si>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1333</t>
  </si>
  <si>
    <t>1334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</si>
  <si>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</si>
  <si>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</si>
  <si>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</si>
  <si>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</si>
  <si>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</si>
  <si>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</si>
  <si>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</si>
  <si>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</si>
  <si>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</si>
  <si>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</si>
  <si>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</si>
  <si>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</si>
  <si>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</si>
  <si>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13504</t>
  </si>
  <si>
    <t>13505</t>
  </si>
  <si>
    <t>13507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</si>
  <si>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</si>
  <si>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</si>
  <si>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</si>
  <si>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</si>
  <si>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</si>
  <si>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13514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</si>
  <si>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</si>
  <si>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</si>
  <si>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</si>
  <si>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</si>
  <si>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</si>
  <si>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13519</t>
  </si>
  <si>
    <t>Ð³Ù³ÛÝùÝ ëå³ë³ñÏáÕ ³Ý³ëÝ³µáõÛÅÇ Í³é³ÛáõÃÛáõÝÝ»ñÇ ¹ÇÙ³ó</t>
  </si>
  <si>
    <t>13520</t>
  </si>
  <si>
    <t>1352</t>
  </si>
  <si>
    <t>1360</t>
  </si>
  <si>
    <t>7431</t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</si>
  <si>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</si>
  <si>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</si>
  <si>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</si>
  <si>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</si>
  <si>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</si>
  <si>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</si>
  <si>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</si>
  <si>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</si>
  <si>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</si>
  <si>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</si>
  <si>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</si>
  <si>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</si>
  <si>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</si>
  <si>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</si>
  <si>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</si>
  <si>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</si>
  <si>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1392</t>
  </si>
  <si>
    <t>1393</t>
  </si>
  <si>
    <t xml:space="preserve">2024 թվական </t>
  </si>
  <si>
    <t xml:space="preserve">2025 թվական </t>
  </si>
  <si>
    <t>Պատասխանատու ստորաբաժանումներ</t>
  </si>
  <si>
    <t>2100</t>
  </si>
  <si>
    <t>01</t>
  </si>
  <si>
    <t>0</t>
  </si>
  <si>
    <t>2110</t>
  </si>
  <si>
    <t>1</t>
  </si>
  <si>
    <t>áñÇó`</t>
  </si>
  <si>
    <t>2111</t>
  </si>
  <si>
    <t>2113</t>
  </si>
  <si>
    <t>3</t>
  </si>
  <si>
    <t>²ñï³ùÇÝ Ñ³ñ³µ»ñáõÃÛáõÝÝ»ñ</t>
  </si>
  <si>
    <t>2130</t>
  </si>
  <si>
    <t>2131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</si>
  <si>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</si>
  <si>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</si>
  <si>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</si>
  <si>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</si>
  <si>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</si>
  <si>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</si>
  <si>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2161</t>
  </si>
  <si>
    <t>2200</t>
  </si>
  <si>
    <t>02</t>
  </si>
  <si>
    <t>2220</t>
  </si>
  <si>
    <t>2</t>
  </si>
  <si>
    <t>2221</t>
  </si>
  <si>
    <t>2250</t>
  </si>
  <si>
    <t>2251</t>
  </si>
  <si>
    <t>2400</t>
  </si>
  <si>
    <t>04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</si>
  <si>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</si>
  <si>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</si>
  <si>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</si>
  <si>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</si>
  <si>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</si>
  <si>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4</t>
  </si>
  <si>
    <t>2430</t>
  </si>
  <si>
    <t>2450</t>
  </si>
  <si>
    <t>2451</t>
  </si>
  <si>
    <t>2455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</si>
  <si>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</si>
  <si>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</si>
  <si>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</si>
  <si>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</si>
  <si>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</si>
  <si>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</si>
  <si>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</si>
  <si>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2491</t>
  </si>
  <si>
    <t>2500</t>
  </si>
  <si>
    <t>05</t>
  </si>
  <si>
    <t>2510</t>
  </si>
  <si>
    <t>2511</t>
  </si>
  <si>
    <t>2520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</si>
  <si>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</si>
  <si>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</si>
  <si>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</si>
  <si>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</si>
  <si>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</si>
  <si>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</si>
  <si>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2561</t>
  </si>
  <si>
    <t>2600</t>
  </si>
  <si>
    <t>06</t>
  </si>
  <si>
    <t>2610</t>
  </si>
  <si>
    <t>2611</t>
  </si>
  <si>
    <t>2640</t>
  </si>
  <si>
    <t>2641</t>
  </si>
  <si>
    <t>2650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</si>
  <si>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</si>
  <si>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</si>
  <si>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</si>
  <si>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</si>
  <si>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</si>
  <si>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</si>
  <si>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</si>
  <si>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</si>
  <si>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</si>
  <si>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</si>
  <si>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</si>
  <si>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</si>
  <si>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Ð³Ý·ëïÇ ¨ ëåáñïÇ Í³é³ÛáõÃÛáõÝÝ»ñ</t>
  </si>
  <si>
    <t>2820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</si>
  <si>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</si>
  <si>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</si>
  <si>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</si>
  <si>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</si>
  <si>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</si>
  <si>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</si>
  <si>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</si>
  <si>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2840</t>
  </si>
  <si>
    <t>2843</t>
  </si>
  <si>
    <t>2900</t>
  </si>
  <si>
    <t>09</t>
  </si>
  <si>
    <t>2910</t>
  </si>
  <si>
    <t>2911</t>
  </si>
  <si>
    <t>2912</t>
  </si>
  <si>
    <t>2920</t>
  </si>
  <si>
    <t>2921</t>
  </si>
  <si>
    <t>2922</t>
  </si>
  <si>
    <t>2950</t>
  </si>
  <si>
    <t>2951</t>
  </si>
  <si>
    <t>2960</t>
  </si>
  <si>
    <t>ÎñÃáõÃÛ³ÝÁ ïñ³Ù³¹ñíáÕ ûÅ³Ý¹³Ï Í³é³ÛáõÃÛáõÝÝ»ñ</t>
  </si>
  <si>
    <t>2961</t>
  </si>
  <si>
    <t>3000</t>
  </si>
  <si>
    <t>10</t>
  </si>
  <si>
    <t>3030</t>
  </si>
  <si>
    <t>3031</t>
  </si>
  <si>
    <t>3040</t>
  </si>
  <si>
    <t>3041</t>
  </si>
  <si>
    <t>3070</t>
  </si>
  <si>
    <t>3071</t>
  </si>
  <si>
    <t>3090</t>
  </si>
  <si>
    <t>3092</t>
  </si>
  <si>
    <t>3100</t>
  </si>
  <si>
    <t>11</t>
  </si>
  <si>
    <t>3110</t>
  </si>
  <si>
    <t>3112</t>
  </si>
  <si>
    <t>8000</t>
  </si>
  <si>
    <t>Ծանոթություն</t>
  </si>
  <si>
    <t xml:space="preserve">Ընդհանուր բնույթի այլ ծառայություններ </t>
  </si>
  <si>
    <t xml:space="preserve">Գյուղատնտեսություն </t>
  </si>
  <si>
    <t>0 4</t>
  </si>
  <si>
    <t>Տնտեսական հարաբերությունների գծով հետազոտական և նախագծային աշխատանքներ</t>
  </si>
  <si>
    <t>Տրանսպորտի գծով հետազոտական և նախագծային աշխատանքներ</t>
  </si>
  <si>
    <t>0 5</t>
  </si>
  <si>
    <t>Շրջակա միջավայրի պաշտպանության գծով հետազոտական և նախագծային աշխատանքներ</t>
  </si>
  <si>
    <t>Ջրամատակարարում</t>
  </si>
  <si>
    <t>Ընդհանուր բնույթի բժշկական ծառայություններ</t>
  </si>
  <si>
    <t>Տեղեկատվության ձեռքբերում</t>
  </si>
  <si>
    <t>Փրկարար ծառայություն, որից`</t>
  </si>
  <si>
    <t>Հասարակական կարգ, անվտանգություն և դատական գործունեություն</t>
  </si>
  <si>
    <t>0 3</t>
  </si>
  <si>
    <t>Փրկարար ծառայություն</t>
  </si>
  <si>
    <t>Դատական գործունեություն և իրավական 
պաշտպանություն</t>
  </si>
  <si>
    <t xml:space="preserve">Դատարաններ </t>
  </si>
  <si>
    <t>Իրավական պաշտպանություն</t>
  </si>
  <si>
    <t>Հանգստի և սպորտի ծառայություններ</t>
  </si>
  <si>
    <t>0 8</t>
  </si>
  <si>
    <t>1 8</t>
  </si>
  <si>
    <t>2 8</t>
  </si>
  <si>
    <t>3 8</t>
  </si>
  <si>
    <t>0 9</t>
  </si>
  <si>
    <t>Լրացուցիչ կրթություն</t>
  </si>
  <si>
    <t>Հուշարձանների և մշակույթային արժեքների վերականգնում և պահպանում</t>
  </si>
  <si>
    <t>Հանգստի, մշակույթի և կրոնի գծով հետազոտական և նախագծային աշխատանքներ</t>
  </si>
  <si>
    <t>Մշակույթի տներ, ակումբներ, կենտրոններ</t>
  </si>
  <si>
    <t>ՀՀ Կոտայքի մարզի Ջրվեժ համայնքի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</si>
  <si>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</si>
  <si>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</si>
  <si>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</si>
  <si>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</si>
  <si>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</si>
  <si>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(հազար դրամներով)</t>
  </si>
  <si>
    <t>Տողի NN</t>
  </si>
  <si>
    <t>Եկամտատեսակները</t>
  </si>
  <si>
    <t>Հոդվածի NN</t>
  </si>
  <si>
    <t>Ընդամենը</t>
  </si>
  <si>
    <t>այդ թվում`</t>
  </si>
  <si>
    <t>վարչական բյուջե</t>
  </si>
  <si>
    <t>ֆոնդային բյուջե</t>
  </si>
  <si>
    <t>ԸՆԴԱՄԵՆԸ ԵԿԱՄՈՒՏՆԵՐ</t>
  </si>
  <si>
    <t>1. ՀԱՐԿԵՐ ԵՎ ՏՈՒՐՔԵՐ     (տող 1110 + տող 1120 + տող 1130 +տող1140+ տող 1150 ) ,                   այդ թվում`</t>
  </si>
  <si>
    <t>1.1 Գույքային հարկեր անշարժ գույքից (տող 1111 + տող 1112+տող1113),                                            այդ թվում`</t>
  </si>
  <si>
    <t>Գույքահարկ  համայնքների վարչական տարածքներում գտնվող շենքերի և շինությունների համար</t>
  </si>
  <si>
    <t>Հողի հարկ համայնքների վարչական տարածքներում  գտնվող հողի համար</t>
  </si>
  <si>
    <t>Համայնքի բյուջե մուտքագրվող անշարժ գույքի հարկ</t>
  </si>
  <si>
    <t>1.2 Գույքային հարկեր այլ գույքից</t>
  </si>
  <si>
    <t>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</si>
  <si>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</si>
  <si>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Համայնքի վարչական տարածքում նոր շենքերի, շինությունների և ոչ հիմնական  շինությունների շինարարության (տեղադրման) թույլտվության համար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</si>
  <si>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</si>
  <si>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</si>
  <si>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</si>
  <si>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</si>
  <si>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</si>
  <si>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"Առևտրի և ծառայությունների մասին"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</si>
  <si>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</si>
  <si>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</si>
  <si>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Ավագանու սահմանվ. կարգին ու պայման-ին համ.՝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</si>
  <si>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</si>
  <si>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</si>
  <si>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</si>
  <si>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Այլ տեղական տուրքեր
</t>
  </si>
  <si>
    <t>2. ՊԱՇՏՈՆԱԿԱՆ ԴՐԱՄԱՇՆՈՐՀՆԵՐ (տող 1210 + տող 1220 + տող 1230 + տող 1240 + տող 1250 + տող 1260), այդ թվում`</t>
  </si>
  <si>
    <t>2.5 Ընթացիկ ներքին պաշտոնական դրամաշնորհներ` ստացված կառավարման այլ մակարդակներից (տող 1251 + տող 1252 + տող 1255 + տող 1256), որից`</t>
  </si>
  <si>
    <t>Պետական բյուջեից ֆինանսական համահարթեցման սկզբունքով տրամադրվող դոտացիաներ</t>
  </si>
  <si>
    <t>2.6 Կապիտալ ներքին պաշտոնական դրամաշնորհներ` ստացված կառավարման այլ մակարդակներից   (տող 1261 + տող 1262),           այդ թվում`</t>
  </si>
  <si>
    <t>Պետական բյուջեից կապիտալ ծախսերի ֆինանսավորման նպատակային հատկացումներ (սուբվենցիաներ)</t>
  </si>
  <si>
    <t>3. ԱՅԼ ԵԿԱՄՈՒՏՆԵՐ                                   (տող 1310 + տող 1320 + տող 1330 + տող 1340 + տող 1350 + տող 1360 + տող 1370 + տող 1380 + տող 1390),                                                        այդ թվում`</t>
  </si>
  <si>
    <t>3.3 Գույքի վարձակալությունից եկամուտներ  (տող 1331 + տող 1332 + տող 1333 +  տող 1334),   այդ թվում`</t>
  </si>
  <si>
    <t>Համայնքի սեփականություն համարվող հողերի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</si>
  <si>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</si>
  <si>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Այլ գույքի վարձակալությունից մուտքեր</t>
  </si>
  <si>
    <t>3.5 Վարչական գանձումներ (տող 1351 + տող 1352+տող 1353),                                                        այդ թվում`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</si>
  <si>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</si>
  <si>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</si>
  <si>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</si>
  <si>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</si>
  <si>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</si>
  <si>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</si>
  <si>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</si>
  <si>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արխիվից փաստաթղթերի պատճեններ տրամադրելու համար</t>
  </si>
  <si>
    <t>Այլ տեղական վճարներ</t>
  </si>
  <si>
    <t>Համայնքի վարչական տարածքում ինքնակամ կառուցված շենքերի, շինությունների օրինականացման համար վճարներ</t>
  </si>
  <si>
    <t>3.6 Մուտքեր տույժերից, տուգանքներից      (տող 1361 + տող 1362)
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</si>
  <si>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</si>
  <si>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Համայնքի գույքին պատճառած վնասների փոխհատուցումից մուտքեր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</si>
  <si>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</si>
  <si>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</si>
  <si>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3.9 Այլ եկամուտներ  (տող 1391 + տող 1392 + տող 1393), այդ թվում`</t>
  </si>
  <si>
    <t>ՀՀ Կոտայքի մարզի Ջրվեժ համայնքի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</si>
  <si>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Բաժին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</si>
  <si>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</si>
  <si>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</si>
  <si>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</si>
  <si>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 ԾԱԽՍԵՐ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</si>
  <si>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</si>
  <si>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</si>
  <si>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որից`</t>
  </si>
  <si>
    <t>Օրենսդիր և գործադիր  մարմիններ, պետական կառավարում</t>
  </si>
  <si>
    <t>Ընդհանուր բնույթի ծառայություններ</t>
  </si>
  <si>
    <t>որից՝</t>
  </si>
  <si>
    <t>Ընդհանուր բնույթի հանրային ծառայություններ (այլ դասերին չպատկանող)</t>
  </si>
  <si>
    <t>ՊԱՇՏՊԱՆՈՒԹՅՈՒՆ</t>
  </si>
  <si>
    <t>Քաղաքացիական պաշտպանություն</t>
  </si>
  <si>
    <t>Պաշտպանություն (այլ դասերին չպատկանող)</t>
  </si>
  <si>
    <t>այդ թվում՝</t>
  </si>
  <si>
    <t>ՏՆՏԵՍԱԿԱՆ ՀԱՐԱԲԵՐՈՒԹՅՈՒՆՆԵՐ</t>
  </si>
  <si>
    <t xml:space="preserve">այդ թվում՝ </t>
  </si>
  <si>
    <t xml:space="preserve">Գյուղատնտեսություն, անտառային տնտեսություն, ձկնորսություն և որսորդություն </t>
  </si>
  <si>
    <t>ՏՐԱՆՍՊՈՐՏ</t>
  </si>
  <si>
    <t>Ճանապարհային տրանսպորտ</t>
  </si>
  <si>
    <t>Խողովակաշարային և այլ տրանսպորտ</t>
  </si>
  <si>
    <t>Տնտեսական հարաբերություններ (այլ դասերին չպատկանող)</t>
  </si>
  <si>
    <t>ՇՐՋԱԿԱ ՄԻՋԱՎԱՅՐԻ ՊԱՇՏՊԱՆՈՒԹՅՈՒՆ</t>
  </si>
  <si>
    <t>Աղբահանում</t>
  </si>
  <si>
    <t>Կեղտաջրերի հեռացում</t>
  </si>
  <si>
    <t>որից</t>
  </si>
  <si>
    <t>Շրջակա միջավայրի պաշտպանություն (այլ դասերին չպատկանող)</t>
  </si>
  <si>
    <t>ԲՆԱԿԱՐԱՆԱՅԻՆ ՇԻՆԱՐԱՐՈՒԹՅՈՒՆ ԵՎ ԿՈՄՈՒՆԱԼ ԾԱՌԱՅՈՒԹՅՈՒՆՆԵՐ</t>
  </si>
  <si>
    <t>Փողոցների լուսավորում</t>
  </si>
  <si>
    <t>Բնակարանային շինարարարություն և կոմունալ ծառայությունների գծով հետազոտական և նախագծային աշխատանքներ</t>
  </si>
  <si>
    <t>ԱՌՈՂՋԱՊԱՀՈՒԹՅՈՒՆ</t>
  </si>
  <si>
    <t>Արտահիվանդանոցային ծառայություններ</t>
  </si>
  <si>
    <t>ՀԱՆԳԻՍՏ, ՄՇԱԿՈՒՅԹ ԵՎ ԿՐՈՆ</t>
  </si>
  <si>
    <t>Մշակութային ծառայություններ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</si>
  <si>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</si>
  <si>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</si>
  <si>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որից՝․</t>
  </si>
  <si>
    <t>Կրոնական և հասարակական այլ կազմակերպություններ</t>
  </si>
  <si>
    <t>Քաղաքական կուսակցություններ, հասարակական կազմակերպություններ արհմիություններ</t>
  </si>
  <si>
    <t>Կրոնական և հասարակական այլ ծառայություններ</t>
  </si>
  <si>
    <t>ԿՐԹՈՒԹՅՈՒՆ</t>
  </si>
  <si>
    <t xml:space="preserve">Նախադպրոցական և տարրական ընդհանուր կրթության </t>
  </si>
  <si>
    <t>Նախադպրոցական կրթություն</t>
  </si>
  <si>
    <t>Տարրական ընդհանուր կրթություն</t>
  </si>
  <si>
    <t>Միջնակարգ ընդհանուր կրթություն</t>
  </si>
  <si>
    <t xml:space="preserve">որից՝ </t>
  </si>
  <si>
    <t>Հիմնական ընդհանուր կրթություն</t>
  </si>
  <si>
    <t>Միջնակարգ (լրիվ) ընդհանուր կրթություն</t>
  </si>
  <si>
    <t>Ըստ մակարդակների չդասակարգվող կրթություն</t>
  </si>
  <si>
    <t>Արտադպրոցական դաստիարակություն</t>
  </si>
  <si>
    <t>Սոցիալական պաշտպանություն</t>
  </si>
  <si>
    <t>Հարազատին կորցրած անձինք</t>
  </si>
  <si>
    <t>Ընտանիքի անդամներ և զավակներ</t>
  </si>
  <si>
    <t>Սոցիալական հատուկ արտոոնություններ (այլ դասերին չպատկանող)</t>
  </si>
  <si>
    <t>Սոցիալական պաշտպանություն (այլ դասերին չպատկանող)</t>
  </si>
  <si>
    <t xml:space="preserve">սոցիալական պաշտպանությանը տրամադրվող օժանդակ </t>
  </si>
  <si>
    <t>ՀԻՄՆԱԿԱՆ ՄԻՋՈՑՆԵՐԻՆ ՉԴԱՍՎՈՂ ՊԱՀՈՒՍՏԱՅԻՆ ՖՈՆԴԵՐ</t>
  </si>
  <si>
    <t>ՀՀ կառավարության և համայնքների պահուստային ֆոնդ</t>
  </si>
  <si>
    <t>ՀՀ համայնքների պահուստային ֆոնդ</t>
  </si>
  <si>
    <t>Պետական բյուջեից համայնքի վարչական բյուջեին տրամադրվող նպատակային հատկացումներ (սուբվենցիաներ)</t>
  </si>
  <si>
    <t>Ֆին. բաժին</t>
  </si>
  <si>
    <t>Աշխատակազմ` քաղ.շին.</t>
  </si>
  <si>
    <t>Աշխատակազմ` հողօգտագործ.</t>
  </si>
  <si>
    <t>«Ջրվեժի համայնքային տնտեսություն» ՀՈԱԿ</t>
  </si>
  <si>
    <t>«Ջրվեժի մանկական երաժշտական դպրոց» ԱԿՈՒՀ ՀՈԱԿ</t>
  </si>
  <si>
    <t>Աշխատակազմ</t>
  </si>
  <si>
    <t>ՆՈՒՀ ՀՈԱԿՆԵՐ</t>
  </si>
  <si>
    <t>Ոռոգում</t>
  </si>
  <si>
    <t>Վառելիք և էներգետիկա</t>
  </si>
  <si>
    <t>Նավթամթերք և բնական գազ</t>
  </si>
  <si>
    <t>Վառելիքի և էներգետիկայի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</si>
  <si>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</si>
  <si>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2024թ․ տրվող դոտացիայի
 նախնական հաշվարկներ</t>
  </si>
  <si>
    <t>Անշարժ գույքի հարկի դրույքաչափի փոփոխություն («ՀՀ Հարկային Օրենսգիրք
233 րդ հոդվածի 7-րդ մաս»)</t>
  </si>
  <si>
    <t xml:space="preserve">Մանկապարտեզները կգործարկվեն ամբողջական ծավալով՝ նոր բացվող խմբերով։։ </t>
  </si>
  <si>
    <t>Սաների քանակի ավելացում</t>
  </si>
  <si>
    <t xml:space="preserve">Ջրաչափերով հաշվառվելու արդյունքում ջրի առավել խնայողական օգտագործում։ </t>
  </si>
  <si>
    <t>ֆիզիկական և իրավաբանական անձանց կողմից Իրավական խախտումների  նվազում</t>
  </si>
  <si>
    <t>Իրավաբանական և ֆիզիկական անձանց թվի ավելացման հավանականություն</t>
  </si>
  <si>
    <t>Նոր տնտեսվարող սուբյեկտների ավելացում</t>
  </si>
  <si>
    <t xml:space="preserve">2021 թվականից առաջ գոյացած պարտավորությունների նկատմամբ տույժերի հաշվարկ չի կատարվում, իսկ տարեկան հարկերն ավելանում են անշարժ գույքի նկատմամբ։ </t>
  </si>
  <si>
    <t>Աղյուսակ 1</t>
  </si>
  <si>
    <t>Աղյուսակ 2</t>
  </si>
  <si>
    <t>Աղյուսակ 3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</si>
  <si>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</si>
  <si>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2024-2026թթ. միջնաժամկետ ծախսերի ծրագրերի հավելուրդը (դեֆիցիտը)</t>
  </si>
  <si>
    <t>Աղյուսակ 4</t>
  </si>
  <si>
    <t>ԸՆԴԱՄԵՆԸ ՀԱՎԵԼՈՒՐԴԸ ԿԱՄ ԴԵՖԻՑԻՏԸ (ՊԱԿԱՍՈՒՐԴԸ)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</si>
</sst>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000"/>
    <numFmt numFmtId="186" formatCode="0.000"/>
    <numFmt numFmtId="187" formatCode="0.0"/>
    <numFmt numFmtId="188" formatCode="0.00000"/>
    <numFmt numFmtId="189" formatCode="#,##0.00\ ;\(#,##0.00\)"/>
    <numFmt numFmtId="190" formatCode="#,##0\ ;\(#,##0\)"/>
  </numFmts>
  <fonts count="53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10"/>
      <name val="Arial LatArm"/>
      <family val="2"/>
    </font>
    <font>
      <sz val="8"/>
      <name val="GHEA Grapalat"/>
      <family val="3"/>
    </font>
    <font>
      <b/>
      <i/>
      <sz val="8"/>
      <name val="GHEA Grapalat"/>
      <family val="3"/>
    </font>
    <font>
      <b/>
      <sz val="8"/>
      <name val="GHEA Grapalat"/>
      <family val="3"/>
    </font>
    <font>
      <sz val="7"/>
      <name val="Arial LatArm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61"/>
      <name val="Arial Armenian"/>
      <family val="0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8"/>
      <color indexed="30"/>
      <name val="Arial Armenian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 Armeni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 Armeni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43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10" fillId="0" borderId="6" applyNumberFormat="0" applyFill="0" applyProtection="0">
      <alignment horizontal="left" vertical="center" wrapText="1"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0" fillId="31" borderId="8" applyNumberFormat="0" applyFont="0" applyAlignment="0" applyProtection="0"/>
    <xf numFmtId="0" fontId="49" fillId="26" borderId="9" applyNumberFormat="0" applyAlignment="0" applyProtection="0"/>
    <xf numFmtId="13" fontId="4" fillId="0" borderId="0" applyFont="0" applyFill="0" applyProtection="0">
      <alignment/>
    </xf>
    <xf numFmtId="4" fontId="10" fillId="0" borderId="6" applyFill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78" fontId="6" fillId="0" borderId="14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78" fontId="6" fillId="0" borderId="14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83" fontId="7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top"/>
    </xf>
    <xf numFmtId="183" fontId="6" fillId="0" borderId="12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top" wrapText="1" readingOrder="1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center" vertical="top"/>
    </xf>
    <xf numFmtId="183" fontId="6" fillId="0" borderId="12" xfId="0" applyNumberFormat="1" applyFont="1" applyFill="1" applyBorder="1" applyAlignment="1">
      <alignment vertical="center" wrapText="1"/>
    </xf>
    <xf numFmtId="178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8" fontId="11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78" fontId="0" fillId="0" borderId="0" xfId="0" applyNumberFormat="1" applyFill="1" applyAlignment="1">
      <alignment horizontal="right" vertical="top"/>
    </xf>
    <xf numFmtId="178" fontId="0" fillId="0" borderId="0" xfId="0" applyNumberFormat="1" applyFill="1" applyAlignment="1">
      <alignment horizontal="center" vertical="top"/>
    </xf>
    <xf numFmtId="178" fontId="0" fillId="0" borderId="0" xfId="0" applyNumberForma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178" fontId="6" fillId="0" borderId="0" xfId="0" applyNumberFormat="1" applyFont="1" applyFill="1" applyAlignment="1">
      <alignment horizontal="right" vertical="top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178" fontId="6" fillId="0" borderId="12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78" fontId="7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/>
    </xf>
    <xf numFmtId="183" fontId="6" fillId="0" borderId="14" xfId="0" applyNumberFormat="1" applyFont="1" applyFill="1" applyBorder="1" applyAlignment="1">
      <alignment horizontal="center" vertical="top"/>
    </xf>
    <xf numFmtId="178" fontId="6" fillId="0" borderId="14" xfId="0" applyNumberFormat="1" applyFont="1" applyFill="1" applyBorder="1" applyAlignment="1">
      <alignment horizontal="right" vertical="top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178" fontId="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13" fillId="0" borderId="12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178" fontId="11" fillId="0" borderId="12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Fill="1" applyBorder="1" applyAlignment="1">
      <alignment horizontal="right" vertical="center"/>
    </xf>
    <xf numFmtId="178" fontId="12" fillId="0" borderId="12" xfId="0" applyNumberFormat="1" applyFont="1" applyFill="1" applyBorder="1" applyAlignment="1">
      <alignment horizontal="left" vertical="center" wrapText="1"/>
    </xf>
    <xf numFmtId="183" fontId="9" fillId="0" borderId="12" xfId="0" applyNumberFormat="1" applyFont="1" applyFill="1" applyBorder="1" applyAlignment="1">
      <alignment vertical="center" wrapText="1"/>
    </xf>
    <xf numFmtId="178" fontId="7" fillId="0" borderId="18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center" wrapText="1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right" vertical="top"/>
    </xf>
    <xf numFmtId="178" fontId="6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178" fontId="7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 wrapText="1"/>
    </xf>
    <xf numFmtId="183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horizontal="right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183" fontId="6" fillId="0" borderId="14" xfId="0" applyNumberFormat="1" applyFont="1" applyFill="1" applyBorder="1" applyAlignment="1">
      <alignment vertical="center" wrapText="1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right" vertical="center"/>
    </xf>
    <xf numFmtId="178" fontId="6" fillId="0" borderId="26" xfId="0" applyNumberFormat="1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8" fontId="11" fillId="0" borderId="24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178" fontId="6" fillId="0" borderId="2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rgt_arm14_Money_900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zoomScale="110" zoomScaleNormal="110" zoomScalePageLayoutView="0" workbookViewId="0" topLeftCell="A1">
      <selection activeCell="I17" sqref="I17"/>
    </sheetView>
  </sheetViews>
  <sheetFormatPr defaultColWidth="9.140625" defaultRowHeight="12"/>
  <cols>
    <col min="1" max="1" width="19.28125" style="2" customWidth="1"/>
    <col min="2" max="2" width="47.421875" style="3" customWidth="1"/>
    <col min="3" max="9" width="13.2812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4.140625" style="52" customWidth="1"/>
  </cols>
  <sheetData>
    <row r="2" spans="12:22" ht="20.25" customHeight="1">
      <c r="L2" s="4"/>
      <c r="M2" s="4"/>
      <c r="N2" s="4"/>
      <c r="O2" s="4"/>
      <c r="R2" s="4"/>
      <c r="U2" s="34"/>
      <c r="V2" s="51" t="s">
        <v>419</v>
      </c>
    </row>
    <row r="3" spans="1:2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" customHeight="1">
      <c r="A4" s="157" t="s">
        <v>272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9:22" ht="21" customHeight="1" thickBot="1">
      <c r="S5" s="26"/>
      <c r="V5" s="53" t="s">
        <v>278</v>
      </c>
    </row>
    <row r="6" spans="1:22" ht="21.75" customHeight="1">
      <c r="A6" s="161" t="s">
        <v>279</v>
      </c>
      <c r="B6" s="158" t="s">
        <v>280</v>
      </c>
      <c r="C6" s="158" t="s">
        <v>281</v>
      </c>
      <c r="D6" s="160" t="s">
        <v>273</v>
      </c>
      <c r="E6" s="160"/>
      <c r="F6" s="160"/>
      <c r="G6" s="160" t="s">
        <v>274</v>
      </c>
      <c r="H6" s="160"/>
      <c r="I6" s="160"/>
      <c r="J6" s="155" t="s">
        <v>125</v>
      </c>
      <c r="K6" s="155"/>
      <c r="L6" s="155"/>
      <c r="M6" s="163" t="s">
        <v>275</v>
      </c>
      <c r="N6" s="163"/>
      <c r="O6" s="163"/>
      <c r="P6" s="155" t="s">
        <v>126</v>
      </c>
      <c r="Q6" s="155"/>
      <c r="R6" s="155"/>
      <c r="S6" s="155" t="s">
        <v>276</v>
      </c>
      <c r="T6" s="155"/>
      <c r="U6" s="155"/>
      <c r="V6" s="54" t="s">
        <v>244</v>
      </c>
    </row>
    <row r="7" spans="1:22" ht="21" customHeight="1">
      <c r="A7" s="162"/>
      <c r="B7" s="159"/>
      <c r="C7" s="159"/>
      <c r="D7" s="156" t="s">
        <v>282</v>
      </c>
      <c r="E7" s="156" t="s">
        <v>283</v>
      </c>
      <c r="F7" s="156"/>
      <c r="G7" s="156" t="s">
        <v>282</v>
      </c>
      <c r="H7" s="156" t="s">
        <v>283</v>
      </c>
      <c r="I7" s="156"/>
      <c r="J7" s="156" t="s">
        <v>282</v>
      </c>
      <c r="K7" s="156" t="s">
        <v>283</v>
      </c>
      <c r="L7" s="156"/>
      <c r="M7" s="156" t="s">
        <v>282</v>
      </c>
      <c r="N7" s="156" t="s">
        <v>283</v>
      </c>
      <c r="O7" s="156"/>
      <c r="P7" s="156" t="s">
        <v>282</v>
      </c>
      <c r="Q7" s="156" t="s">
        <v>283</v>
      </c>
      <c r="R7" s="156"/>
      <c r="S7" s="156" t="s">
        <v>282</v>
      </c>
      <c r="T7" s="156" t="s">
        <v>283</v>
      </c>
      <c r="U7" s="156"/>
      <c r="V7" s="154" t="s">
        <v>277</v>
      </c>
    </row>
    <row r="8" spans="1:22" ht="33" customHeight="1">
      <c r="A8" s="162"/>
      <c r="B8" s="159"/>
      <c r="C8" s="159"/>
      <c r="D8" s="156"/>
      <c r="E8" s="42" t="s">
        <v>284</v>
      </c>
      <c r="F8" s="42" t="s">
        <v>285</v>
      </c>
      <c r="G8" s="156"/>
      <c r="H8" s="42" t="s">
        <v>284</v>
      </c>
      <c r="I8" s="42" t="s">
        <v>285</v>
      </c>
      <c r="J8" s="156"/>
      <c r="K8" s="42" t="s">
        <v>284</v>
      </c>
      <c r="L8" s="42" t="s">
        <v>285</v>
      </c>
      <c r="M8" s="156"/>
      <c r="N8" s="42" t="s">
        <v>284</v>
      </c>
      <c r="O8" s="42" t="s">
        <v>285</v>
      </c>
      <c r="P8" s="156"/>
      <c r="Q8" s="42" t="s">
        <v>284</v>
      </c>
      <c r="R8" s="42" t="s">
        <v>285</v>
      </c>
      <c r="S8" s="156"/>
      <c r="T8" s="42" t="s">
        <v>284</v>
      </c>
      <c r="U8" s="42" t="s">
        <v>285</v>
      </c>
      <c r="V8" s="154"/>
    </row>
    <row r="9" spans="1:22" s="6" customFormat="1" ht="23.25" customHeight="1">
      <c r="A9" s="10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55">
        <v>22</v>
      </c>
    </row>
    <row r="10" spans="1:22" s="6" customFormat="1" ht="23.25" customHeight="1">
      <c r="A10" s="11" t="s">
        <v>1</v>
      </c>
      <c r="B10" s="43" t="s">
        <v>286</v>
      </c>
      <c r="C10" s="13" t="s">
        <v>2</v>
      </c>
      <c r="D10" s="35">
        <f>E10+F10</f>
        <v>583574.3</v>
      </c>
      <c r="E10" s="35">
        <f>E12+E46+E61</f>
        <v>494419</v>
      </c>
      <c r="F10" s="35">
        <f>F46</f>
        <v>89155.3</v>
      </c>
      <c r="G10" s="35">
        <f>H10+I10</f>
        <v>544489</v>
      </c>
      <c r="H10" s="35">
        <f>H12+H46+H61</f>
        <v>544489</v>
      </c>
      <c r="I10" s="35">
        <f>I46</f>
        <v>0</v>
      </c>
      <c r="J10" s="14">
        <f>K10</f>
        <v>667061</v>
      </c>
      <c r="K10" s="14">
        <f>K12+K46+K61</f>
        <v>667061</v>
      </c>
      <c r="L10" s="14"/>
      <c r="M10" s="14">
        <f>N10+O10</f>
        <v>122572</v>
      </c>
      <c r="N10" s="14">
        <f>K10-H10</f>
        <v>122572</v>
      </c>
      <c r="O10" s="14"/>
      <c r="P10" s="14">
        <f>Q10</f>
        <v>670332.5</v>
      </c>
      <c r="Q10" s="14">
        <f>Q12+Q46+Q61</f>
        <v>670332.5</v>
      </c>
      <c r="R10" s="14"/>
      <c r="S10" s="14">
        <f>T10</f>
        <v>689558.5</v>
      </c>
      <c r="T10" s="14">
        <f>T12+T46+T61</f>
        <v>689558.5</v>
      </c>
      <c r="U10" s="14"/>
      <c r="V10" s="56"/>
    </row>
    <row r="11" spans="1:22" ht="16.5" customHeight="1">
      <c r="A11" s="15"/>
      <c r="B11" s="44" t="s">
        <v>283</v>
      </c>
      <c r="C11" s="17"/>
      <c r="D11" s="36"/>
      <c r="E11" s="36"/>
      <c r="F11" s="36"/>
      <c r="G11" s="36"/>
      <c r="H11" s="36"/>
      <c r="I11" s="3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7"/>
    </row>
    <row r="12" spans="1:22" s="6" customFormat="1" ht="40.5" customHeight="1">
      <c r="A12" s="11" t="s">
        <v>3</v>
      </c>
      <c r="B12" s="43" t="s">
        <v>287</v>
      </c>
      <c r="C12" s="13" t="s">
        <v>4</v>
      </c>
      <c r="D12" s="35">
        <f>E12</f>
        <v>223397.69999999998</v>
      </c>
      <c r="E12" s="35">
        <f>E14+E19+E22</f>
        <v>223397.69999999998</v>
      </c>
      <c r="F12" s="35"/>
      <c r="G12" s="35">
        <f>H12</f>
        <v>276240.8</v>
      </c>
      <c r="H12" s="35">
        <f>H14+H19+H22</f>
        <v>276240.8</v>
      </c>
      <c r="I12" s="35"/>
      <c r="J12" s="14">
        <f>K12</f>
        <v>318790</v>
      </c>
      <c r="K12" s="35">
        <f>K14+K19+K22</f>
        <v>318790</v>
      </c>
      <c r="L12" s="14"/>
      <c r="M12" s="14">
        <f>N12+O12</f>
        <v>42549.20000000001</v>
      </c>
      <c r="N12" s="14">
        <f>K12-H12</f>
        <v>42549.20000000001</v>
      </c>
      <c r="O12" s="14"/>
      <c r="P12" s="14">
        <f>Q12</f>
        <v>338590</v>
      </c>
      <c r="Q12" s="35">
        <f>Q14+Q19+Q22</f>
        <v>338590</v>
      </c>
      <c r="R12" s="14"/>
      <c r="S12" s="14">
        <f>T12</f>
        <v>357020</v>
      </c>
      <c r="T12" s="35">
        <f>T14+T19+T22</f>
        <v>357020</v>
      </c>
      <c r="U12" s="35"/>
      <c r="V12" s="56"/>
    </row>
    <row r="13" spans="1:22" ht="19.5" customHeight="1">
      <c r="A13" s="15"/>
      <c r="B13" s="44" t="s">
        <v>283</v>
      </c>
      <c r="C13" s="17"/>
      <c r="D13" s="36"/>
      <c r="E13" s="36"/>
      <c r="F13" s="36"/>
      <c r="G13" s="36"/>
      <c r="H13" s="36"/>
      <c r="I13" s="3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7"/>
    </row>
    <row r="14" spans="1:22" s="6" customFormat="1" ht="39.75" customHeight="1">
      <c r="A14" s="11" t="s">
        <v>5</v>
      </c>
      <c r="B14" s="43" t="s">
        <v>288</v>
      </c>
      <c r="C14" s="13" t="s">
        <v>6</v>
      </c>
      <c r="D14" s="35">
        <f>E14</f>
        <v>114140.3</v>
      </c>
      <c r="E14" s="35">
        <f>E16+E17+E18</f>
        <v>114140.3</v>
      </c>
      <c r="F14" s="35"/>
      <c r="G14" s="35">
        <f>H14</f>
        <v>154619</v>
      </c>
      <c r="H14" s="35">
        <f>H16+H17+H18</f>
        <v>154619</v>
      </c>
      <c r="I14" s="35"/>
      <c r="J14" s="14">
        <f>K14</f>
        <v>192000</v>
      </c>
      <c r="K14" s="35">
        <f>K16+K17+K18</f>
        <v>192000</v>
      </c>
      <c r="L14" s="14"/>
      <c r="M14" s="14">
        <f>N14+O14</f>
        <v>37381</v>
      </c>
      <c r="N14" s="14">
        <f>K14-H14</f>
        <v>37381</v>
      </c>
      <c r="O14" s="14"/>
      <c r="P14" s="14">
        <f>Q14</f>
        <v>211800</v>
      </c>
      <c r="Q14" s="35">
        <f>Q16+Q17+Q18</f>
        <v>211800</v>
      </c>
      <c r="R14" s="14"/>
      <c r="S14" s="14">
        <f>T14</f>
        <v>224000</v>
      </c>
      <c r="T14" s="35">
        <f>T16+T17+T18</f>
        <v>224000</v>
      </c>
      <c r="U14" s="35"/>
      <c r="V14" s="56"/>
    </row>
    <row r="15" spans="1:22" ht="12.75" customHeight="1">
      <c r="A15" s="15"/>
      <c r="B15" s="44" t="s">
        <v>283</v>
      </c>
      <c r="C15" s="17"/>
      <c r="D15" s="36"/>
      <c r="E15" s="36"/>
      <c r="F15" s="36"/>
      <c r="G15" s="36"/>
      <c r="H15" s="36"/>
      <c r="I15" s="3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7"/>
    </row>
    <row r="16" spans="1:22" s="6" customFormat="1" ht="63" customHeight="1">
      <c r="A16" s="7" t="s">
        <v>7</v>
      </c>
      <c r="B16" s="45" t="s">
        <v>289</v>
      </c>
      <c r="C16" s="8" t="s">
        <v>2</v>
      </c>
      <c r="D16" s="37">
        <f>E16</f>
        <v>14819.5</v>
      </c>
      <c r="E16" s="37">
        <v>14819.5</v>
      </c>
      <c r="F16" s="37"/>
      <c r="G16" s="37">
        <f>H16</f>
        <v>11800</v>
      </c>
      <c r="H16" s="37">
        <v>11800</v>
      </c>
      <c r="I16" s="37"/>
      <c r="J16" s="47">
        <f>K16</f>
        <v>10500</v>
      </c>
      <c r="K16" s="47">
        <v>10500</v>
      </c>
      <c r="L16" s="20"/>
      <c r="M16" s="20">
        <f>N16+O16</f>
        <v>-1300</v>
      </c>
      <c r="N16" s="20">
        <f>K16-H16</f>
        <v>-1300</v>
      </c>
      <c r="O16" s="20"/>
      <c r="P16" s="20">
        <f>Q16</f>
        <v>9800</v>
      </c>
      <c r="Q16" s="20">
        <v>9800</v>
      </c>
      <c r="R16" s="20"/>
      <c r="S16" s="20">
        <f>T16</f>
        <v>8500</v>
      </c>
      <c r="T16" s="20">
        <v>8500</v>
      </c>
      <c r="U16" s="20"/>
      <c r="V16" s="58" t="s">
        <v>418</v>
      </c>
    </row>
    <row r="17" spans="1:22" s="6" customFormat="1" ht="99" customHeight="1">
      <c r="A17" s="7" t="s">
        <v>8</v>
      </c>
      <c r="B17" s="45" t="s">
        <v>290</v>
      </c>
      <c r="C17" s="8" t="s">
        <v>2</v>
      </c>
      <c r="D17" s="37">
        <f>E17</f>
        <v>9444.3</v>
      </c>
      <c r="E17" s="37">
        <v>9444.3</v>
      </c>
      <c r="F17" s="37"/>
      <c r="G17" s="37">
        <f>H17</f>
        <v>6045</v>
      </c>
      <c r="H17" s="37">
        <v>6045</v>
      </c>
      <c r="I17" s="37"/>
      <c r="J17" s="47">
        <f>K17</f>
        <v>6500</v>
      </c>
      <c r="K17" s="47">
        <v>6500</v>
      </c>
      <c r="L17" s="20"/>
      <c r="M17" s="20">
        <f>N17+O17</f>
        <v>455</v>
      </c>
      <c r="N17" s="20">
        <f>K17-H17</f>
        <v>455</v>
      </c>
      <c r="O17" s="20"/>
      <c r="P17" s="20">
        <f>Q17</f>
        <v>5500</v>
      </c>
      <c r="Q17" s="20">
        <v>5500</v>
      </c>
      <c r="R17" s="20"/>
      <c r="S17" s="20">
        <f>T17</f>
        <v>5000</v>
      </c>
      <c r="T17" s="20">
        <v>5000</v>
      </c>
      <c r="U17" s="20"/>
      <c r="V17" s="58" t="s">
        <v>418</v>
      </c>
    </row>
    <row r="18" spans="1:22" s="6" customFormat="1" ht="71.25" customHeight="1">
      <c r="A18" s="7" t="s">
        <v>9</v>
      </c>
      <c r="B18" s="45" t="s">
        <v>291</v>
      </c>
      <c r="C18" s="8" t="s">
        <v>2</v>
      </c>
      <c r="D18" s="37">
        <f>E18</f>
        <v>89876.5</v>
      </c>
      <c r="E18" s="37">
        <v>89876.5</v>
      </c>
      <c r="F18" s="37"/>
      <c r="G18" s="37">
        <f>H18</f>
        <v>136774</v>
      </c>
      <c r="H18" s="37">
        <v>136774</v>
      </c>
      <c r="I18" s="37"/>
      <c r="J18" s="47">
        <f>K18</f>
        <v>175000</v>
      </c>
      <c r="K18" s="47">
        <v>175000</v>
      </c>
      <c r="L18" s="20"/>
      <c r="M18" s="20">
        <f>N18+O18</f>
        <v>38226</v>
      </c>
      <c r="N18" s="20">
        <f>K18-H18</f>
        <v>38226</v>
      </c>
      <c r="O18" s="20"/>
      <c r="P18" s="20">
        <f>Q18</f>
        <v>196500</v>
      </c>
      <c r="Q18" s="20">
        <v>196500</v>
      </c>
      <c r="R18" s="20"/>
      <c r="S18" s="20">
        <f>T18</f>
        <v>210500</v>
      </c>
      <c r="T18" s="20">
        <v>210500</v>
      </c>
      <c r="U18" s="20"/>
      <c r="V18" s="59" t="s">
        <v>411</v>
      </c>
    </row>
    <row r="19" spans="1:22" s="6" customFormat="1" ht="19.5" customHeight="1">
      <c r="A19" s="11" t="s">
        <v>10</v>
      </c>
      <c r="B19" s="43" t="s">
        <v>292</v>
      </c>
      <c r="C19" s="13" t="s">
        <v>11</v>
      </c>
      <c r="D19" s="35">
        <f>E19</f>
        <v>90459</v>
      </c>
      <c r="E19" s="35">
        <f>E21</f>
        <v>90459</v>
      </c>
      <c r="F19" s="35"/>
      <c r="G19" s="35">
        <f>H19</f>
        <v>105376.2</v>
      </c>
      <c r="H19" s="35">
        <f>H21</f>
        <v>105376.2</v>
      </c>
      <c r="I19" s="35"/>
      <c r="J19" s="14">
        <f>K19</f>
        <v>110000</v>
      </c>
      <c r="K19" s="14">
        <f>K21</f>
        <v>110000</v>
      </c>
      <c r="L19" s="14"/>
      <c r="M19" s="14">
        <f>N19+O19</f>
        <v>4623.800000000003</v>
      </c>
      <c r="N19" s="14">
        <f>K19-H19</f>
        <v>4623.800000000003</v>
      </c>
      <c r="O19" s="14"/>
      <c r="P19" s="14">
        <f>Q19</f>
        <v>110000</v>
      </c>
      <c r="Q19" s="14">
        <f>Q21</f>
        <v>110000</v>
      </c>
      <c r="R19" s="14"/>
      <c r="S19" s="14">
        <f>T19</f>
        <v>115000</v>
      </c>
      <c r="T19" s="14">
        <f>T21</f>
        <v>115000</v>
      </c>
      <c r="U19" s="14"/>
      <c r="V19" s="59"/>
    </row>
    <row r="20" spans="1:22" ht="16.5" customHeight="1">
      <c r="A20" s="15"/>
      <c r="B20" s="44" t="s">
        <v>283</v>
      </c>
      <c r="C20" s="17"/>
      <c r="D20" s="36"/>
      <c r="E20" s="36"/>
      <c r="F20" s="36"/>
      <c r="G20" s="36"/>
      <c r="H20" s="36"/>
      <c r="I20" s="3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7"/>
    </row>
    <row r="21" spans="1:22" s="6" customFormat="1" ht="19.5" customHeight="1">
      <c r="A21" s="7" t="s">
        <v>12</v>
      </c>
      <c r="B21" s="45" t="s">
        <v>293</v>
      </c>
      <c r="C21" s="8" t="s">
        <v>2</v>
      </c>
      <c r="D21" s="37">
        <f>E21</f>
        <v>90459</v>
      </c>
      <c r="E21" s="37">
        <v>90459</v>
      </c>
      <c r="F21" s="37"/>
      <c r="G21" s="37">
        <f>H21</f>
        <v>105376.2</v>
      </c>
      <c r="H21" s="37">
        <v>105376.2</v>
      </c>
      <c r="I21" s="37"/>
      <c r="J21" s="20">
        <f>K21</f>
        <v>110000</v>
      </c>
      <c r="K21" s="20">
        <v>110000</v>
      </c>
      <c r="L21" s="20"/>
      <c r="M21" s="20">
        <f>N21+O21</f>
        <v>4623.800000000003</v>
      </c>
      <c r="N21" s="20">
        <f>K21-H21</f>
        <v>4623.800000000003</v>
      </c>
      <c r="O21" s="20"/>
      <c r="P21" s="20">
        <f>Q21</f>
        <v>110000</v>
      </c>
      <c r="Q21" s="20">
        <v>110000</v>
      </c>
      <c r="R21" s="20"/>
      <c r="S21" s="20">
        <f>T21</f>
        <v>115000</v>
      </c>
      <c r="T21" s="20">
        <v>115000</v>
      </c>
      <c r="U21" s="20"/>
      <c r="V21" s="56"/>
    </row>
    <row r="22" spans="1:22" s="6" customFormat="1" ht="80.25" customHeight="1">
      <c r="A22" s="11" t="s">
        <v>13</v>
      </c>
      <c r="B22" s="43" t="s">
        <v>294</v>
      </c>
      <c r="C22" s="13" t="s">
        <v>14</v>
      </c>
      <c r="D22" s="35">
        <f>E22</f>
        <v>18798.399999999998</v>
      </c>
      <c r="E22" s="35">
        <f>SUM(E24:E41)</f>
        <v>18798.399999999998</v>
      </c>
      <c r="F22" s="35"/>
      <c r="G22" s="35">
        <f>H22</f>
        <v>16245.6</v>
      </c>
      <c r="H22" s="35">
        <f>SUM(H24:H41)</f>
        <v>16245.6</v>
      </c>
      <c r="I22" s="35"/>
      <c r="J22" s="14">
        <f>K22</f>
        <v>16790</v>
      </c>
      <c r="K22" s="35">
        <f>SUM(K24:K41)</f>
        <v>16790</v>
      </c>
      <c r="L22" s="14"/>
      <c r="M22" s="14">
        <f>N22+O22</f>
        <v>544.3999999999996</v>
      </c>
      <c r="N22" s="14">
        <f>K22-H22</f>
        <v>544.3999999999996</v>
      </c>
      <c r="O22" s="14"/>
      <c r="P22" s="14">
        <f>Q22</f>
        <v>16790</v>
      </c>
      <c r="Q22" s="35">
        <f>SUM(Q24:Q41)</f>
        <v>16790</v>
      </c>
      <c r="R22" s="14"/>
      <c r="S22" s="14">
        <f>T22</f>
        <v>18020</v>
      </c>
      <c r="T22" s="35">
        <f>SUM(T24:T41)</f>
        <v>18020</v>
      </c>
      <c r="U22" s="14"/>
      <c r="V22" s="56"/>
    </row>
    <row r="23" spans="1:22" ht="12.75" customHeight="1">
      <c r="A23" s="15"/>
      <c r="B23" s="44" t="s">
        <v>283</v>
      </c>
      <c r="C23" s="17"/>
      <c r="D23" s="36"/>
      <c r="E23" s="36"/>
      <c r="F23" s="36"/>
      <c r="G23" s="36"/>
      <c r="H23" s="36"/>
      <c r="I23" s="3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57"/>
    </row>
    <row r="24" spans="1:22" ht="39" customHeight="1">
      <c r="A24" s="15" t="s">
        <v>15</v>
      </c>
      <c r="B24" s="44" t="s">
        <v>295</v>
      </c>
      <c r="C24" s="17" t="s">
        <v>2</v>
      </c>
      <c r="D24" s="36">
        <f>E24</f>
        <v>6148</v>
      </c>
      <c r="E24" s="36">
        <v>6148</v>
      </c>
      <c r="F24" s="36"/>
      <c r="G24" s="36">
        <f>H24</f>
        <v>4800</v>
      </c>
      <c r="H24" s="36">
        <v>4800</v>
      </c>
      <c r="I24" s="36"/>
      <c r="J24" s="18">
        <f>K24</f>
        <v>5000</v>
      </c>
      <c r="K24" s="36">
        <v>5000</v>
      </c>
      <c r="L24" s="18"/>
      <c r="M24" s="18">
        <f>N24</f>
        <v>200</v>
      </c>
      <c r="N24" s="18">
        <f>K24-H24</f>
        <v>200</v>
      </c>
      <c r="O24" s="18"/>
      <c r="P24" s="18">
        <f>Q24</f>
        <v>5000</v>
      </c>
      <c r="Q24" s="18">
        <v>5000</v>
      </c>
      <c r="R24" s="18"/>
      <c r="S24" s="18">
        <f>T24</f>
        <v>5000</v>
      </c>
      <c r="T24" s="18">
        <v>5000</v>
      </c>
      <c r="U24" s="18"/>
      <c r="V24" s="57"/>
    </row>
    <row r="25" spans="1:22" ht="56.25" customHeight="1">
      <c r="A25" s="15" t="s">
        <v>16</v>
      </c>
      <c r="B25" s="44" t="s">
        <v>296</v>
      </c>
      <c r="C25" s="17" t="s">
        <v>2</v>
      </c>
      <c r="D25" s="36">
        <f aca="true" t="shared" si="0" ref="D25:D41">E25</f>
        <v>255</v>
      </c>
      <c r="E25" s="36">
        <v>255</v>
      </c>
      <c r="F25" s="36"/>
      <c r="G25" s="36">
        <f>H25</f>
        <v>120</v>
      </c>
      <c r="H25" s="36">
        <v>120</v>
      </c>
      <c r="I25" s="36"/>
      <c r="J25" s="18">
        <f>K25</f>
        <v>170</v>
      </c>
      <c r="K25" s="36">
        <v>170</v>
      </c>
      <c r="L25" s="18"/>
      <c r="M25" s="18">
        <f aca="true" t="shared" si="1" ref="M25:M41">N25</f>
        <v>50</v>
      </c>
      <c r="N25" s="18">
        <f aca="true" t="shared" si="2" ref="N25:N41">K25-H25</f>
        <v>50</v>
      </c>
      <c r="O25" s="18"/>
      <c r="P25" s="18">
        <f>Q25</f>
        <v>170</v>
      </c>
      <c r="Q25" s="18">
        <v>170</v>
      </c>
      <c r="R25" s="18"/>
      <c r="S25" s="18">
        <f>T25</f>
        <v>180</v>
      </c>
      <c r="T25" s="18">
        <v>180</v>
      </c>
      <c r="U25" s="18"/>
      <c r="V25" s="57"/>
    </row>
    <row r="26" spans="1:22" ht="35.25" customHeight="1">
      <c r="A26" s="15" t="s">
        <v>17</v>
      </c>
      <c r="B26" s="44" t="s">
        <v>297</v>
      </c>
      <c r="C26" s="17" t="s">
        <v>2</v>
      </c>
      <c r="D26" s="36">
        <f t="shared" si="0"/>
        <v>140</v>
      </c>
      <c r="E26" s="36">
        <v>140</v>
      </c>
      <c r="F26" s="36"/>
      <c r="G26" s="36">
        <f>H26</f>
        <v>110</v>
      </c>
      <c r="H26" s="36">
        <v>110</v>
      </c>
      <c r="I26" s="36"/>
      <c r="J26" s="18">
        <f aca="true" t="shared" si="3" ref="J26:J38">K26</f>
        <v>120</v>
      </c>
      <c r="K26" s="36">
        <v>120</v>
      </c>
      <c r="L26" s="18"/>
      <c r="M26" s="18">
        <f t="shared" si="1"/>
        <v>10</v>
      </c>
      <c r="N26" s="18">
        <f t="shared" si="2"/>
        <v>10</v>
      </c>
      <c r="O26" s="18"/>
      <c r="P26" s="18">
        <f>Q26</f>
        <v>120</v>
      </c>
      <c r="Q26" s="18">
        <v>120</v>
      </c>
      <c r="R26" s="18"/>
      <c r="S26" s="18">
        <f>T26</f>
        <v>130</v>
      </c>
      <c r="T26" s="18">
        <v>130</v>
      </c>
      <c r="U26" s="18"/>
      <c r="V26" s="57"/>
    </row>
    <row r="27" spans="1:22" ht="76.5">
      <c r="A27" s="15" t="s">
        <v>18</v>
      </c>
      <c r="B27" s="44" t="s">
        <v>298</v>
      </c>
      <c r="C27" s="17" t="s">
        <v>2</v>
      </c>
      <c r="D27" s="36">
        <f t="shared" si="0"/>
        <v>200</v>
      </c>
      <c r="E27" s="36">
        <v>200</v>
      </c>
      <c r="F27" s="36"/>
      <c r="G27" s="36">
        <f>H27</f>
        <v>0</v>
      </c>
      <c r="H27" s="36">
        <v>0</v>
      </c>
      <c r="I27" s="36"/>
      <c r="J27" s="48">
        <f t="shared" si="3"/>
        <v>200</v>
      </c>
      <c r="K27" s="49">
        <v>200</v>
      </c>
      <c r="L27" s="18"/>
      <c r="M27" s="18">
        <f t="shared" si="1"/>
        <v>200</v>
      </c>
      <c r="N27" s="18">
        <f t="shared" si="2"/>
        <v>200</v>
      </c>
      <c r="O27" s="18"/>
      <c r="P27" s="18">
        <f>Q27</f>
        <v>200</v>
      </c>
      <c r="Q27" s="18">
        <v>200</v>
      </c>
      <c r="R27" s="18"/>
      <c r="S27" s="18">
        <f>T27</f>
        <v>200</v>
      </c>
      <c r="T27" s="18">
        <v>200</v>
      </c>
      <c r="U27" s="18"/>
      <c r="V27" s="57"/>
    </row>
    <row r="28" spans="1:22" ht="82.5" customHeight="1">
      <c r="A28" s="15" t="s">
        <v>19</v>
      </c>
      <c r="B28" s="44" t="s">
        <v>299</v>
      </c>
      <c r="C28" s="17" t="s">
        <v>2</v>
      </c>
      <c r="D28" s="36">
        <f t="shared" si="0"/>
        <v>120</v>
      </c>
      <c r="E28" s="36">
        <v>120</v>
      </c>
      <c r="F28" s="36"/>
      <c r="G28" s="36">
        <f>H28</f>
        <v>120</v>
      </c>
      <c r="H28" s="49">
        <v>120</v>
      </c>
      <c r="I28" s="36"/>
      <c r="J28" s="18">
        <f t="shared" si="3"/>
        <v>120</v>
      </c>
      <c r="K28" s="36">
        <v>120</v>
      </c>
      <c r="L28" s="18"/>
      <c r="M28" s="18">
        <f t="shared" si="1"/>
        <v>0</v>
      </c>
      <c r="N28" s="18">
        <f t="shared" si="2"/>
        <v>0</v>
      </c>
      <c r="O28" s="18"/>
      <c r="P28" s="18">
        <f>Q28</f>
        <v>120</v>
      </c>
      <c r="Q28" s="18">
        <v>120</v>
      </c>
      <c r="R28" s="18"/>
      <c r="S28" s="18">
        <f>T28</f>
        <v>180</v>
      </c>
      <c r="T28" s="18">
        <v>180</v>
      </c>
      <c r="U28" s="18"/>
      <c r="V28" s="57"/>
    </row>
    <row r="29" spans="1:22" ht="51.75" customHeight="1" hidden="1">
      <c r="A29" s="15" t="s">
        <v>20</v>
      </c>
      <c r="B29" s="16" t="s">
        <v>21</v>
      </c>
      <c r="C29" s="17" t="s">
        <v>2</v>
      </c>
      <c r="D29" s="36">
        <f t="shared" si="0"/>
        <v>0</v>
      </c>
      <c r="E29" s="36"/>
      <c r="F29" s="36"/>
      <c r="G29" s="36"/>
      <c r="H29" s="36"/>
      <c r="I29" s="36"/>
      <c r="J29" s="18">
        <f t="shared" si="3"/>
        <v>0</v>
      </c>
      <c r="K29" s="36"/>
      <c r="L29" s="18"/>
      <c r="M29" s="18">
        <f t="shared" si="1"/>
        <v>0</v>
      </c>
      <c r="N29" s="18">
        <f t="shared" si="2"/>
        <v>0</v>
      </c>
      <c r="O29" s="18"/>
      <c r="P29" s="18"/>
      <c r="Q29" s="18"/>
      <c r="R29" s="18"/>
      <c r="S29" s="18"/>
      <c r="T29" s="18"/>
      <c r="U29" s="18"/>
      <c r="V29" s="57"/>
    </row>
    <row r="30" spans="1:22" ht="40.5" customHeight="1">
      <c r="A30" s="15" t="s">
        <v>22</v>
      </c>
      <c r="B30" s="44" t="s">
        <v>300</v>
      </c>
      <c r="C30" s="17" t="s">
        <v>2</v>
      </c>
      <c r="D30" s="36">
        <f t="shared" si="0"/>
        <v>7464.1</v>
      </c>
      <c r="E30" s="36">
        <v>7464.1</v>
      </c>
      <c r="F30" s="36"/>
      <c r="G30" s="36">
        <f>H30</f>
        <v>7098.5</v>
      </c>
      <c r="H30" s="36">
        <v>7098.5</v>
      </c>
      <c r="I30" s="36"/>
      <c r="J30" s="18">
        <f t="shared" si="3"/>
        <v>7250</v>
      </c>
      <c r="K30" s="36">
        <v>7250</v>
      </c>
      <c r="L30" s="18"/>
      <c r="M30" s="18">
        <f t="shared" si="1"/>
        <v>151.5</v>
      </c>
      <c r="N30" s="18">
        <f t="shared" si="2"/>
        <v>151.5</v>
      </c>
      <c r="O30" s="18"/>
      <c r="P30" s="18">
        <f>Q30</f>
        <v>7250</v>
      </c>
      <c r="Q30" s="18">
        <v>7250</v>
      </c>
      <c r="R30" s="18"/>
      <c r="S30" s="18">
        <f>T30</f>
        <v>7700</v>
      </c>
      <c r="T30" s="18">
        <v>7700</v>
      </c>
      <c r="U30" s="18"/>
      <c r="V30" s="58" t="s">
        <v>417</v>
      </c>
    </row>
    <row r="31" spans="1:22" ht="55.5" customHeight="1">
      <c r="A31" s="15" t="s">
        <v>23</v>
      </c>
      <c r="B31" s="44" t="s">
        <v>301</v>
      </c>
      <c r="C31" s="17" t="s">
        <v>2</v>
      </c>
      <c r="D31" s="36">
        <f t="shared" si="0"/>
        <v>400</v>
      </c>
      <c r="E31" s="36">
        <v>400</v>
      </c>
      <c r="F31" s="36"/>
      <c r="G31" s="36">
        <f>H31</f>
        <v>400</v>
      </c>
      <c r="H31" s="36">
        <v>400</v>
      </c>
      <c r="I31" s="36"/>
      <c r="J31" s="18">
        <f t="shared" si="3"/>
        <v>200</v>
      </c>
      <c r="K31" s="36">
        <v>200</v>
      </c>
      <c r="L31" s="18"/>
      <c r="M31" s="18">
        <f t="shared" si="1"/>
        <v>-200</v>
      </c>
      <c r="N31" s="18">
        <f t="shared" si="2"/>
        <v>-200</v>
      </c>
      <c r="O31" s="18"/>
      <c r="P31" s="18">
        <f>Q31</f>
        <v>200</v>
      </c>
      <c r="Q31" s="18">
        <v>200</v>
      </c>
      <c r="R31" s="18"/>
      <c r="S31" s="18">
        <f>T31</f>
        <v>200</v>
      </c>
      <c r="T31" s="18">
        <v>200</v>
      </c>
      <c r="U31" s="18"/>
      <c r="V31" s="57"/>
    </row>
    <row r="32" spans="1:22" ht="63.75">
      <c r="A32" s="15" t="s">
        <v>24</v>
      </c>
      <c r="B32" s="44" t="s">
        <v>302</v>
      </c>
      <c r="C32" s="17" t="s">
        <v>2</v>
      </c>
      <c r="D32" s="36">
        <f t="shared" si="0"/>
        <v>230</v>
      </c>
      <c r="E32" s="36">
        <v>230</v>
      </c>
      <c r="F32" s="36"/>
      <c r="G32" s="36">
        <f>H32</f>
        <v>230</v>
      </c>
      <c r="H32" s="36">
        <v>230</v>
      </c>
      <c r="I32" s="36"/>
      <c r="J32" s="18">
        <f t="shared" si="3"/>
        <v>150</v>
      </c>
      <c r="K32" s="36">
        <v>150</v>
      </c>
      <c r="L32" s="18"/>
      <c r="M32" s="18">
        <f t="shared" si="1"/>
        <v>-80</v>
      </c>
      <c r="N32" s="18">
        <f t="shared" si="2"/>
        <v>-80</v>
      </c>
      <c r="O32" s="18"/>
      <c r="P32" s="18">
        <f>Q32</f>
        <v>150</v>
      </c>
      <c r="Q32" s="18">
        <v>150</v>
      </c>
      <c r="R32" s="18"/>
      <c r="S32" s="18">
        <f>T32</f>
        <v>210</v>
      </c>
      <c r="T32" s="18">
        <v>210</v>
      </c>
      <c r="U32" s="18"/>
      <c r="V32" s="57"/>
    </row>
    <row r="33" spans="1:22" ht="38.25">
      <c r="A33" s="15" t="s">
        <v>25</v>
      </c>
      <c r="B33" s="44" t="s">
        <v>303</v>
      </c>
      <c r="C33" s="17" t="s">
        <v>2</v>
      </c>
      <c r="D33" s="36">
        <f t="shared" si="0"/>
        <v>2980</v>
      </c>
      <c r="E33" s="36">
        <v>2980</v>
      </c>
      <c r="F33" s="36"/>
      <c r="G33" s="36">
        <f>H33</f>
        <v>2710</v>
      </c>
      <c r="H33" s="36">
        <v>2710</v>
      </c>
      <c r="I33" s="36"/>
      <c r="J33" s="18">
        <f t="shared" si="3"/>
        <v>2900</v>
      </c>
      <c r="K33" s="36">
        <v>2900</v>
      </c>
      <c r="L33" s="18"/>
      <c r="M33" s="18">
        <f t="shared" si="1"/>
        <v>190</v>
      </c>
      <c r="N33" s="18">
        <f t="shared" si="2"/>
        <v>190</v>
      </c>
      <c r="O33" s="18"/>
      <c r="P33" s="18">
        <f>Q33</f>
        <v>2900</v>
      </c>
      <c r="Q33" s="18">
        <v>2900</v>
      </c>
      <c r="R33" s="18"/>
      <c r="S33" s="18">
        <f>T33</f>
        <v>3500</v>
      </c>
      <c r="T33" s="18">
        <v>3500</v>
      </c>
      <c r="U33" s="18"/>
      <c r="V33" s="57"/>
    </row>
    <row r="34" spans="1:22" ht="33.75" hidden="1">
      <c r="A34" s="15" t="s">
        <v>26</v>
      </c>
      <c r="B34" s="16" t="s">
        <v>27</v>
      </c>
      <c r="C34" s="17" t="s">
        <v>2</v>
      </c>
      <c r="D34" s="36">
        <f t="shared" si="0"/>
        <v>0</v>
      </c>
      <c r="E34" s="36"/>
      <c r="F34" s="36"/>
      <c r="G34" s="36"/>
      <c r="H34" s="36"/>
      <c r="I34" s="36"/>
      <c r="J34" s="18">
        <f t="shared" si="3"/>
        <v>0</v>
      </c>
      <c r="K34" s="36"/>
      <c r="L34" s="18"/>
      <c r="M34" s="18">
        <f t="shared" si="1"/>
        <v>0</v>
      </c>
      <c r="N34" s="18">
        <f t="shared" si="2"/>
        <v>0</v>
      </c>
      <c r="O34" s="18"/>
      <c r="P34" s="18"/>
      <c r="Q34" s="18"/>
      <c r="R34" s="18"/>
      <c r="S34" s="18"/>
      <c r="T34" s="18"/>
      <c r="U34" s="18"/>
      <c r="V34" s="57"/>
    </row>
    <row r="35" spans="1:22" ht="76.5">
      <c r="A35" s="15" t="s">
        <v>28</v>
      </c>
      <c r="B35" s="44" t="s">
        <v>304</v>
      </c>
      <c r="C35" s="17" t="s">
        <v>2</v>
      </c>
      <c r="D35" s="36">
        <f t="shared" si="0"/>
        <v>211.3</v>
      </c>
      <c r="E35" s="36">
        <v>211.3</v>
      </c>
      <c r="F35" s="36"/>
      <c r="G35" s="36">
        <f>H35</f>
        <v>157.1</v>
      </c>
      <c r="H35" s="36">
        <v>157.1</v>
      </c>
      <c r="I35" s="36"/>
      <c r="J35" s="18">
        <f t="shared" si="3"/>
        <v>180</v>
      </c>
      <c r="K35" s="36">
        <v>180</v>
      </c>
      <c r="L35" s="18"/>
      <c r="M35" s="18">
        <f t="shared" si="1"/>
        <v>22.900000000000006</v>
      </c>
      <c r="N35" s="18">
        <f t="shared" si="2"/>
        <v>22.900000000000006</v>
      </c>
      <c r="O35" s="18"/>
      <c r="P35" s="18">
        <f>Q35</f>
        <v>180</v>
      </c>
      <c r="Q35" s="18">
        <v>180</v>
      </c>
      <c r="R35" s="18"/>
      <c r="S35" s="18">
        <f>T35</f>
        <v>220</v>
      </c>
      <c r="T35" s="18">
        <v>220</v>
      </c>
      <c r="U35" s="18"/>
      <c r="V35" s="57"/>
    </row>
    <row r="36" spans="1:22" ht="81" customHeight="1" hidden="1">
      <c r="A36" s="15" t="s">
        <v>29</v>
      </c>
      <c r="B36" s="16" t="s">
        <v>30</v>
      </c>
      <c r="C36" s="17" t="s">
        <v>2</v>
      </c>
      <c r="D36" s="36">
        <f t="shared" si="0"/>
        <v>0</v>
      </c>
      <c r="E36" s="36"/>
      <c r="F36" s="36"/>
      <c r="G36" s="36"/>
      <c r="H36" s="36"/>
      <c r="I36" s="36"/>
      <c r="J36" s="18">
        <f t="shared" si="3"/>
        <v>0</v>
      </c>
      <c r="K36" s="36"/>
      <c r="L36" s="18"/>
      <c r="M36" s="18">
        <f t="shared" si="1"/>
        <v>0</v>
      </c>
      <c r="N36" s="18">
        <f t="shared" si="2"/>
        <v>0</v>
      </c>
      <c r="O36" s="18"/>
      <c r="P36" s="18"/>
      <c r="Q36" s="18"/>
      <c r="R36" s="18"/>
      <c r="S36" s="18"/>
      <c r="T36" s="18"/>
      <c r="U36" s="18"/>
      <c r="V36" s="57"/>
    </row>
    <row r="37" spans="1:22" ht="47.25" customHeight="1" hidden="1">
      <c r="A37" s="15" t="s">
        <v>31</v>
      </c>
      <c r="B37" s="16" t="s">
        <v>32</v>
      </c>
      <c r="C37" s="17" t="s">
        <v>2</v>
      </c>
      <c r="D37" s="36">
        <f t="shared" si="0"/>
        <v>0</v>
      </c>
      <c r="E37" s="36"/>
      <c r="F37" s="36"/>
      <c r="G37" s="36"/>
      <c r="H37" s="36"/>
      <c r="I37" s="36"/>
      <c r="J37" s="18">
        <f t="shared" si="3"/>
        <v>0</v>
      </c>
      <c r="K37" s="36"/>
      <c r="L37" s="18"/>
      <c r="M37" s="18">
        <f t="shared" si="1"/>
        <v>0</v>
      </c>
      <c r="N37" s="18">
        <f t="shared" si="2"/>
        <v>0</v>
      </c>
      <c r="O37" s="18"/>
      <c r="P37" s="18"/>
      <c r="Q37" s="18"/>
      <c r="R37" s="18"/>
      <c r="S37" s="18"/>
      <c r="T37" s="18"/>
      <c r="U37" s="18"/>
      <c r="V37" s="57"/>
    </row>
    <row r="38" spans="1:22" ht="49.5" customHeight="1">
      <c r="A38" s="15" t="s">
        <v>33</v>
      </c>
      <c r="B38" s="44" t="s">
        <v>305</v>
      </c>
      <c r="C38" s="17" t="s">
        <v>2</v>
      </c>
      <c r="D38" s="36">
        <f t="shared" si="0"/>
        <v>500</v>
      </c>
      <c r="E38" s="36">
        <v>500</v>
      </c>
      <c r="F38" s="36"/>
      <c r="G38" s="36">
        <f>H38</f>
        <v>500</v>
      </c>
      <c r="H38" s="36">
        <v>500</v>
      </c>
      <c r="I38" s="36"/>
      <c r="J38" s="18">
        <f t="shared" si="3"/>
        <v>500</v>
      </c>
      <c r="K38" s="36">
        <v>500</v>
      </c>
      <c r="L38" s="18"/>
      <c r="M38" s="18">
        <f t="shared" si="1"/>
        <v>0</v>
      </c>
      <c r="N38" s="18">
        <f t="shared" si="2"/>
        <v>0</v>
      </c>
      <c r="O38" s="18"/>
      <c r="P38" s="18">
        <f>Q38</f>
        <v>500</v>
      </c>
      <c r="Q38" s="18">
        <v>500</v>
      </c>
      <c r="R38" s="18"/>
      <c r="S38" s="18">
        <f>T38</f>
        <v>500</v>
      </c>
      <c r="T38" s="18">
        <v>500</v>
      </c>
      <c r="U38" s="18"/>
      <c r="V38" s="57"/>
    </row>
    <row r="39" spans="1:22" ht="37.5" customHeight="1">
      <c r="A39" s="15" t="s">
        <v>34</v>
      </c>
      <c r="B39" s="44" t="s">
        <v>306</v>
      </c>
      <c r="C39" s="17" t="s">
        <v>2</v>
      </c>
      <c r="D39" s="36">
        <f t="shared" si="0"/>
        <v>0</v>
      </c>
      <c r="E39" s="36">
        <v>0</v>
      </c>
      <c r="F39" s="36"/>
      <c r="G39" s="36">
        <f>H39</f>
        <v>0</v>
      </c>
      <c r="H39" s="36">
        <v>0</v>
      </c>
      <c r="I39" s="36"/>
      <c r="J39" s="18">
        <f>K39</f>
        <v>0</v>
      </c>
      <c r="K39" s="18">
        <v>0</v>
      </c>
      <c r="L39" s="18"/>
      <c r="M39" s="18">
        <f t="shared" si="1"/>
        <v>0</v>
      </c>
      <c r="N39" s="18">
        <f t="shared" si="2"/>
        <v>0</v>
      </c>
      <c r="O39" s="18"/>
      <c r="P39" s="18">
        <f aca="true" t="shared" si="4" ref="P39:Q41">Q39</f>
        <v>0</v>
      </c>
      <c r="Q39" s="18">
        <f t="shared" si="4"/>
        <v>0</v>
      </c>
      <c r="R39" s="18"/>
      <c r="S39" s="18">
        <f aca="true" t="shared" si="5" ref="S39:T41">T39</f>
        <v>0</v>
      </c>
      <c r="T39" s="18">
        <f t="shared" si="5"/>
        <v>0</v>
      </c>
      <c r="U39" s="18"/>
      <c r="V39" s="57"/>
    </row>
    <row r="40" spans="1:22" ht="37.5" customHeight="1">
      <c r="A40" s="15" t="s">
        <v>35</v>
      </c>
      <c r="B40" s="44" t="s">
        <v>307</v>
      </c>
      <c r="C40" s="17" t="s">
        <v>2</v>
      </c>
      <c r="D40" s="36">
        <f t="shared" si="0"/>
        <v>0</v>
      </c>
      <c r="E40" s="36"/>
      <c r="F40" s="36"/>
      <c r="G40" s="36">
        <f>H40</f>
        <v>0</v>
      </c>
      <c r="H40" s="36">
        <v>0</v>
      </c>
      <c r="I40" s="36"/>
      <c r="J40" s="18">
        <f>K40</f>
        <v>0</v>
      </c>
      <c r="K40" s="18">
        <v>0</v>
      </c>
      <c r="L40" s="18"/>
      <c r="M40" s="18">
        <f t="shared" si="1"/>
        <v>0</v>
      </c>
      <c r="N40" s="18">
        <f t="shared" si="2"/>
        <v>0</v>
      </c>
      <c r="O40" s="18"/>
      <c r="P40" s="18">
        <f t="shared" si="4"/>
        <v>0</v>
      </c>
      <c r="Q40" s="18">
        <f t="shared" si="4"/>
        <v>0</v>
      </c>
      <c r="R40" s="18"/>
      <c r="S40" s="18">
        <f t="shared" si="5"/>
        <v>0</v>
      </c>
      <c r="T40" s="18">
        <f t="shared" si="5"/>
        <v>0</v>
      </c>
      <c r="U40" s="18"/>
      <c r="V40" s="57"/>
    </row>
    <row r="41" spans="1:22" ht="25.5">
      <c r="A41" s="15" t="s">
        <v>36</v>
      </c>
      <c r="B41" s="44" t="s">
        <v>308</v>
      </c>
      <c r="C41" s="17" t="s">
        <v>2</v>
      </c>
      <c r="D41" s="36">
        <f t="shared" si="0"/>
        <v>150</v>
      </c>
      <c r="E41" s="36">
        <v>150</v>
      </c>
      <c r="F41" s="36"/>
      <c r="G41" s="36">
        <f>H41</f>
        <v>0</v>
      </c>
      <c r="H41" s="36">
        <v>0</v>
      </c>
      <c r="I41" s="36"/>
      <c r="J41" s="18">
        <f>K41</f>
        <v>0</v>
      </c>
      <c r="K41" s="18">
        <v>0</v>
      </c>
      <c r="L41" s="18"/>
      <c r="M41" s="18">
        <f t="shared" si="1"/>
        <v>0</v>
      </c>
      <c r="N41" s="18">
        <f t="shared" si="2"/>
        <v>0</v>
      </c>
      <c r="O41" s="18"/>
      <c r="P41" s="18">
        <f t="shared" si="4"/>
        <v>0</v>
      </c>
      <c r="Q41" s="18">
        <f t="shared" si="4"/>
        <v>0</v>
      </c>
      <c r="R41" s="18"/>
      <c r="S41" s="18">
        <f t="shared" si="5"/>
        <v>0</v>
      </c>
      <c r="T41" s="18">
        <f t="shared" si="5"/>
        <v>0</v>
      </c>
      <c r="U41" s="18"/>
      <c r="V41" s="57"/>
    </row>
    <row r="42" spans="1:22" s="6" customFormat="1" ht="41.25" customHeight="1" hidden="1">
      <c r="A42" s="11" t="s">
        <v>37</v>
      </c>
      <c r="B42" s="12" t="s">
        <v>38</v>
      </c>
      <c r="C42" s="13" t="s">
        <v>39</v>
      </c>
      <c r="D42" s="35"/>
      <c r="E42" s="35"/>
      <c r="F42" s="35"/>
      <c r="G42" s="35"/>
      <c r="H42" s="35"/>
      <c r="I42" s="3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56"/>
    </row>
    <row r="43" spans="1:22" ht="18" customHeight="1" hidden="1">
      <c r="A43" s="15"/>
      <c r="B43" s="16" t="s">
        <v>0</v>
      </c>
      <c r="C43" s="17"/>
      <c r="D43" s="36"/>
      <c r="E43" s="36"/>
      <c r="F43" s="36"/>
      <c r="G43" s="36"/>
      <c r="H43" s="36"/>
      <c r="I43" s="36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57"/>
    </row>
    <row r="44" spans="1:22" s="6" customFormat="1" ht="81.75" customHeight="1" hidden="1">
      <c r="A44" s="7" t="s">
        <v>40</v>
      </c>
      <c r="B44" s="19" t="s">
        <v>41</v>
      </c>
      <c r="C44" s="8" t="s">
        <v>2</v>
      </c>
      <c r="D44" s="37"/>
      <c r="E44" s="37"/>
      <c r="F44" s="37"/>
      <c r="G44" s="37"/>
      <c r="H44" s="37"/>
      <c r="I44" s="37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6"/>
    </row>
    <row r="45" spans="1:22" s="6" customFormat="1" ht="81.75" customHeight="1" hidden="1">
      <c r="A45" s="7" t="s">
        <v>42</v>
      </c>
      <c r="B45" s="19" t="s">
        <v>43</v>
      </c>
      <c r="C45" s="8" t="s">
        <v>2</v>
      </c>
      <c r="D45" s="37"/>
      <c r="E45" s="37"/>
      <c r="F45" s="37"/>
      <c r="G45" s="37"/>
      <c r="H45" s="37"/>
      <c r="I45" s="3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56"/>
    </row>
    <row r="46" spans="1:22" s="6" customFormat="1" ht="53.25" customHeight="1">
      <c r="A46" s="11" t="s">
        <v>44</v>
      </c>
      <c r="B46" s="43" t="s">
        <v>309</v>
      </c>
      <c r="C46" s="13" t="s">
        <v>45</v>
      </c>
      <c r="D46" s="35">
        <f>E46</f>
        <v>133757.7</v>
      </c>
      <c r="E46" s="35">
        <f>E54+E58</f>
        <v>133757.7</v>
      </c>
      <c r="F46" s="35">
        <f>F58</f>
        <v>89155.3</v>
      </c>
      <c r="G46" s="35">
        <f>H46+I46</f>
        <v>107282.8</v>
      </c>
      <c r="H46" s="35">
        <f>H54</f>
        <v>107282.8</v>
      </c>
      <c r="I46" s="35">
        <f>I58</f>
        <v>0</v>
      </c>
      <c r="J46" s="14">
        <f>K46</f>
        <v>211567</v>
      </c>
      <c r="K46" s="14">
        <f>K54</f>
        <v>211567</v>
      </c>
      <c r="L46" s="14"/>
      <c r="M46" s="14">
        <f>N46+O46</f>
        <v>104284.2</v>
      </c>
      <c r="N46" s="14">
        <f>K46-H46</f>
        <v>104284.2</v>
      </c>
      <c r="O46" s="14"/>
      <c r="P46" s="14">
        <f>Q46</f>
        <v>211567</v>
      </c>
      <c r="Q46" s="14">
        <f>Q54</f>
        <v>211567</v>
      </c>
      <c r="R46" s="14"/>
      <c r="S46" s="14">
        <f>T46</f>
        <v>211567</v>
      </c>
      <c r="T46" s="14">
        <f>T54</f>
        <v>211567</v>
      </c>
      <c r="U46" s="14"/>
      <c r="V46" s="56"/>
    </row>
    <row r="47" spans="1:22" ht="12.75" customHeight="1">
      <c r="A47" s="15"/>
      <c r="B47" s="44" t="s">
        <v>283</v>
      </c>
      <c r="C47" s="17"/>
      <c r="D47" s="36"/>
      <c r="E47" s="36"/>
      <c r="F47" s="36"/>
      <c r="G47" s="36"/>
      <c r="H47" s="36"/>
      <c r="I47" s="36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57"/>
    </row>
    <row r="48" spans="1:22" s="6" customFormat="1" ht="46.5" customHeight="1" hidden="1">
      <c r="A48" s="11" t="s">
        <v>46</v>
      </c>
      <c r="B48" s="12" t="s">
        <v>47</v>
      </c>
      <c r="C48" s="13" t="s">
        <v>48</v>
      </c>
      <c r="D48" s="35"/>
      <c r="E48" s="35"/>
      <c r="F48" s="35"/>
      <c r="G48" s="35"/>
      <c r="H48" s="35"/>
      <c r="I48" s="35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6"/>
    </row>
    <row r="49" spans="1:22" ht="16.5" customHeight="1" hidden="1">
      <c r="A49" s="15"/>
      <c r="B49" s="16" t="s">
        <v>0</v>
      </c>
      <c r="C49" s="17"/>
      <c r="D49" s="36"/>
      <c r="E49" s="36"/>
      <c r="F49" s="36"/>
      <c r="G49" s="36"/>
      <c r="H49" s="36"/>
      <c r="I49" s="3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57"/>
    </row>
    <row r="50" spans="1:22" s="6" customFormat="1" ht="52.5" customHeight="1" hidden="1">
      <c r="A50" s="7" t="s">
        <v>49</v>
      </c>
      <c r="B50" s="19" t="s">
        <v>50</v>
      </c>
      <c r="C50" s="8"/>
      <c r="D50" s="37"/>
      <c r="E50" s="37"/>
      <c r="F50" s="37"/>
      <c r="G50" s="37"/>
      <c r="H50" s="37"/>
      <c r="I50" s="37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6"/>
    </row>
    <row r="51" spans="1:22" s="6" customFormat="1" ht="45.75" customHeight="1" hidden="1">
      <c r="A51" s="11" t="s">
        <v>51</v>
      </c>
      <c r="B51" s="12" t="s">
        <v>52</v>
      </c>
      <c r="C51" s="13" t="s">
        <v>53</v>
      </c>
      <c r="D51" s="35"/>
      <c r="E51" s="35"/>
      <c r="F51" s="35"/>
      <c r="G51" s="35"/>
      <c r="H51" s="35"/>
      <c r="I51" s="3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6"/>
    </row>
    <row r="52" spans="1:22" ht="12.75" customHeight="1" hidden="1">
      <c r="A52" s="15"/>
      <c r="B52" s="16" t="s">
        <v>0</v>
      </c>
      <c r="C52" s="17"/>
      <c r="D52" s="36"/>
      <c r="E52" s="36"/>
      <c r="F52" s="36"/>
      <c r="G52" s="36"/>
      <c r="H52" s="36"/>
      <c r="I52" s="36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57"/>
    </row>
    <row r="53" spans="1:22" s="6" customFormat="1" ht="46.5" customHeight="1" hidden="1">
      <c r="A53" s="7" t="s">
        <v>54</v>
      </c>
      <c r="B53" s="19" t="s">
        <v>55</v>
      </c>
      <c r="C53" s="8" t="s">
        <v>2</v>
      </c>
      <c r="D53" s="37"/>
      <c r="E53" s="37"/>
      <c r="F53" s="37"/>
      <c r="G53" s="37"/>
      <c r="H53" s="37"/>
      <c r="I53" s="37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56"/>
    </row>
    <row r="54" spans="1:22" s="6" customFormat="1" ht="66.75" customHeight="1">
      <c r="A54" s="11" t="s">
        <v>56</v>
      </c>
      <c r="B54" s="43" t="s">
        <v>310</v>
      </c>
      <c r="C54" s="13" t="s">
        <v>57</v>
      </c>
      <c r="D54" s="35">
        <f>E54</f>
        <v>133757.7</v>
      </c>
      <c r="E54" s="35">
        <f>E56+E57</f>
        <v>133757.7</v>
      </c>
      <c r="F54" s="35"/>
      <c r="G54" s="35">
        <f>H54</f>
        <v>107282.8</v>
      </c>
      <c r="H54" s="35">
        <f>H56</f>
        <v>107282.8</v>
      </c>
      <c r="I54" s="35"/>
      <c r="J54" s="14">
        <f>K54</f>
        <v>211567</v>
      </c>
      <c r="K54" s="14">
        <f>K56</f>
        <v>211567</v>
      </c>
      <c r="L54" s="14"/>
      <c r="M54" s="14">
        <f>N54+O54</f>
        <v>104284.2</v>
      </c>
      <c r="N54" s="14">
        <f>K54-H54</f>
        <v>104284.2</v>
      </c>
      <c r="O54" s="14"/>
      <c r="P54" s="14">
        <f>Q54</f>
        <v>211567</v>
      </c>
      <c r="Q54" s="14">
        <f>Q56</f>
        <v>211567</v>
      </c>
      <c r="R54" s="14"/>
      <c r="S54" s="14">
        <f>T54</f>
        <v>211567</v>
      </c>
      <c r="T54" s="14">
        <f>T56</f>
        <v>211567</v>
      </c>
      <c r="U54" s="14"/>
      <c r="V54" s="56"/>
    </row>
    <row r="55" spans="1:22" ht="12.75" customHeight="1">
      <c r="A55" s="15"/>
      <c r="B55" s="44" t="s">
        <v>283</v>
      </c>
      <c r="C55" s="17"/>
      <c r="D55" s="36"/>
      <c r="E55" s="36"/>
      <c r="F55" s="36"/>
      <c r="G55" s="36"/>
      <c r="H55" s="36"/>
      <c r="I55" s="36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57"/>
    </row>
    <row r="56" spans="1:22" ht="49.5" customHeight="1">
      <c r="A56" s="15" t="s">
        <v>58</v>
      </c>
      <c r="B56" s="44" t="s">
        <v>311</v>
      </c>
      <c r="C56" s="17" t="s">
        <v>2</v>
      </c>
      <c r="D56" s="36">
        <f>E56</f>
        <v>133709.1</v>
      </c>
      <c r="E56" s="36">
        <v>133709.1</v>
      </c>
      <c r="F56" s="36"/>
      <c r="G56" s="36">
        <f>H56</f>
        <v>107282.8</v>
      </c>
      <c r="H56" s="36">
        <v>107282.8</v>
      </c>
      <c r="I56" s="36"/>
      <c r="J56" s="48">
        <f>K56</f>
        <v>211567</v>
      </c>
      <c r="K56" s="48">
        <v>211567</v>
      </c>
      <c r="L56" s="18"/>
      <c r="M56" s="18">
        <f>N56+O56</f>
        <v>104284.2</v>
      </c>
      <c r="N56" s="18">
        <f>K56-H56</f>
        <v>104284.2</v>
      </c>
      <c r="O56" s="18"/>
      <c r="P56" s="18">
        <f>Q56</f>
        <v>211567</v>
      </c>
      <c r="Q56" s="18">
        <v>211567</v>
      </c>
      <c r="R56" s="18"/>
      <c r="S56" s="18">
        <f>T56</f>
        <v>211567</v>
      </c>
      <c r="T56" s="18">
        <v>211567</v>
      </c>
      <c r="U56" s="18"/>
      <c r="V56" s="59" t="s">
        <v>410</v>
      </c>
    </row>
    <row r="57" spans="1:22" ht="28.5" customHeight="1">
      <c r="A57" s="15">
        <v>1257</v>
      </c>
      <c r="B57" s="44" t="s">
        <v>397</v>
      </c>
      <c r="C57" s="17" t="s">
        <v>2</v>
      </c>
      <c r="D57" s="36">
        <f>E57</f>
        <v>48.6</v>
      </c>
      <c r="E57" s="36">
        <v>48.6</v>
      </c>
      <c r="F57" s="36"/>
      <c r="G57" s="36"/>
      <c r="H57" s="36"/>
      <c r="I57" s="36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57"/>
    </row>
    <row r="58" spans="1:22" s="6" customFormat="1" ht="52.5" customHeight="1">
      <c r="A58" s="11" t="s">
        <v>59</v>
      </c>
      <c r="B58" s="43" t="s">
        <v>312</v>
      </c>
      <c r="C58" s="13" t="s">
        <v>60</v>
      </c>
      <c r="D58" s="35">
        <f>F58</f>
        <v>89155.3</v>
      </c>
      <c r="E58" s="35">
        <f>E60</f>
        <v>0</v>
      </c>
      <c r="F58" s="35">
        <f>F60</f>
        <v>89155.3</v>
      </c>
      <c r="G58" s="35">
        <f>I58</f>
        <v>0</v>
      </c>
      <c r="H58" s="35">
        <f>H60</f>
        <v>0</v>
      </c>
      <c r="I58" s="35">
        <f>I60</f>
        <v>0</v>
      </c>
      <c r="J58" s="14"/>
      <c r="K58" s="14"/>
      <c r="L58" s="14"/>
      <c r="M58" s="14">
        <f>N58+O58</f>
        <v>0</v>
      </c>
      <c r="N58" s="14">
        <f>K58-H58</f>
        <v>0</v>
      </c>
      <c r="O58" s="14"/>
      <c r="P58" s="14"/>
      <c r="Q58" s="14"/>
      <c r="R58" s="14"/>
      <c r="S58" s="14"/>
      <c r="T58" s="14"/>
      <c r="U58" s="14"/>
      <c r="V58" s="56"/>
    </row>
    <row r="59" spans="1:22" ht="12.75" customHeight="1">
      <c r="A59" s="15"/>
      <c r="B59" s="44" t="s">
        <v>283</v>
      </c>
      <c r="C59" s="17"/>
      <c r="D59" s="36"/>
      <c r="E59" s="36"/>
      <c r="F59" s="36"/>
      <c r="G59" s="36"/>
      <c r="H59" s="36"/>
      <c r="I59" s="36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57"/>
    </row>
    <row r="60" spans="1:22" ht="36" customHeight="1">
      <c r="A60" s="15" t="s">
        <v>61</v>
      </c>
      <c r="B60" s="44" t="s">
        <v>313</v>
      </c>
      <c r="C60" s="17" t="s">
        <v>2</v>
      </c>
      <c r="D60" s="36">
        <f>F60</f>
        <v>89155.3</v>
      </c>
      <c r="E60" s="36"/>
      <c r="F60" s="36">
        <v>89155.3</v>
      </c>
      <c r="G60" s="36">
        <f>I60</f>
        <v>0</v>
      </c>
      <c r="H60" s="36"/>
      <c r="I60" s="36"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57"/>
    </row>
    <row r="61" spans="1:22" s="6" customFormat="1" ht="69" customHeight="1">
      <c r="A61" s="11" t="s">
        <v>62</v>
      </c>
      <c r="B61" s="43" t="s">
        <v>314</v>
      </c>
      <c r="C61" s="13" t="s">
        <v>63</v>
      </c>
      <c r="D61" s="35">
        <f>E61</f>
        <v>137263.59999999998</v>
      </c>
      <c r="E61" s="35">
        <f>E66+E74+E94+E104</f>
        <v>137263.59999999998</v>
      </c>
      <c r="F61" s="35"/>
      <c r="G61" s="35">
        <f>H61</f>
        <v>160965.4</v>
      </c>
      <c r="H61" s="35">
        <f>H66+H74+H94+H104</f>
        <v>160965.4</v>
      </c>
      <c r="I61" s="35"/>
      <c r="J61" s="14">
        <f>K61</f>
        <v>136704</v>
      </c>
      <c r="K61" s="14">
        <f>K66+K74+K94+K104</f>
        <v>136704</v>
      </c>
      <c r="L61" s="14"/>
      <c r="M61" s="14">
        <f>N61+O61</f>
        <v>-24261.399999999994</v>
      </c>
      <c r="N61" s="14">
        <f>K61-H61</f>
        <v>-24261.399999999994</v>
      </c>
      <c r="O61" s="14"/>
      <c r="P61" s="14">
        <f>Q61</f>
        <v>120175.5</v>
      </c>
      <c r="Q61" s="14">
        <f>Q66+Q74+Q94+Q104</f>
        <v>120175.5</v>
      </c>
      <c r="R61" s="14"/>
      <c r="S61" s="14">
        <f>T61</f>
        <v>120971.5</v>
      </c>
      <c r="T61" s="14">
        <f>T66+T74+T94+T104</f>
        <v>120971.5</v>
      </c>
      <c r="U61" s="14"/>
      <c r="V61" s="56"/>
    </row>
    <row r="62" spans="1:22" ht="12.75" customHeight="1">
      <c r="A62" s="15"/>
      <c r="B62" s="44" t="s">
        <v>283</v>
      </c>
      <c r="C62" s="17"/>
      <c r="D62" s="36"/>
      <c r="E62" s="36"/>
      <c r="F62" s="36"/>
      <c r="G62" s="36"/>
      <c r="H62" s="36"/>
      <c r="I62" s="3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57"/>
    </row>
    <row r="63" spans="1:22" s="6" customFormat="1" ht="44.25" customHeight="1" hidden="1">
      <c r="A63" s="11" t="s">
        <v>64</v>
      </c>
      <c r="B63" s="12" t="s">
        <v>65</v>
      </c>
      <c r="C63" s="13" t="s">
        <v>66</v>
      </c>
      <c r="D63" s="35"/>
      <c r="E63" s="35"/>
      <c r="F63" s="35"/>
      <c r="G63" s="35"/>
      <c r="H63" s="35"/>
      <c r="I63" s="3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6"/>
    </row>
    <row r="64" spans="1:22" ht="18" customHeight="1" hidden="1">
      <c r="A64" s="15"/>
      <c r="B64" s="16" t="s">
        <v>0</v>
      </c>
      <c r="C64" s="17"/>
      <c r="D64" s="36"/>
      <c r="E64" s="36"/>
      <c r="F64" s="36"/>
      <c r="G64" s="36"/>
      <c r="H64" s="36"/>
      <c r="I64" s="36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57"/>
    </row>
    <row r="65" spans="1:22" ht="39" customHeight="1" hidden="1">
      <c r="A65" s="15" t="s">
        <v>67</v>
      </c>
      <c r="B65" s="16" t="s">
        <v>68</v>
      </c>
      <c r="C65" s="17"/>
      <c r="D65" s="36"/>
      <c r="E65" s="36"/>
      <c r="F65" s="36"/>
      <c r="G65" s="36"/>
      <c r="H65" s="36"/>
      <c r="I65" s="36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57"/>
    </row>
    <row r="66" spans="1:22" s="6" customFormat="1" ht="44.25" customHeight="1">
      <c r="A66" s="11" t="s">
        <v>69</v>
      </c>
      <c r="B66" s="43" t="s">
        <v>315</v>
      </c>
      <c r="C66" s="13" t="s">
        <v>70</v>
      </c>
      <c r="D66" s="35">
        <f>E66</f>
        <v>5338.4</v>
      </c>
      <c r="E66" s="35">
        <f>E68+E70</f>
        <v>5338.4</v>
      </c>
      <c r="F66" s="35"/>
      <c r="G66" s="35">
        <f>G68+G70</f>
        <v>13313</v>
      </c>
      <c r="H66" s="35">
        <f>H68+H70</f>
        <v>13313</v>
      </c>
      <c r="I66" s="35"/>
      <c r="J66" s="14">
        <f>K66</f>
        <v>10800</v>
      </c>
      <c r="K66" s="14">
        <f>K68+K70</f>
        <v>10800</v>
      </c>
      <c r="L66" s="14"/>
      <c r="M66" s="14">
        <f>N66+O66</f>
        <v>-2513</v>
      </c>
      <c r="N66" s="14">
        <f>K66-H66</f>
        <v>-2513</v>
      </c>
      <c r="O66" s="14"/>
      <c r="P66" s="14">
        <f>Q66</f>
        <v>9171.5</v>
      </c>
      <c r="Q66" s="14">
        <f>Q68+Q70</f>
        <v>9171.5</v>
      </c>
      <c r="R66" s="14"/>
      <c r="S66" s="14">
        <f>T66</f>
        <v>9171.5</v>
      </c>
      <c r="T66" s="14">
        <f>T68+T70</f>
        <v>9171.5</v>
      </c>
      <c r="U66" s="14"/>
      <c r="V66" s="56"/>
    </row>
    <row r="67" spans="1:22" ht="12.75" customHeight="1">
      <c r="A67" s="15"/>
      <c r="B67" s="44" t="s">
        <v>283</v>
      </c>
      <c r="C67" s="17"/>
      <c r="D67" s="36"/>
      <c r="E67" s="36"/>
      <c r="F67" s="36"/>
      <c r="G67" s="36"/>
      <c r="H67" s="36"/>
      <c r="I67" s="36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57"/>
    </row>
    <row r="68" spans="1:22" ht="27" customHeight="1">
      <c r="A68" s="15" t="s">
        <v>71</v>
      </c>
      <c r="B68" s="44" t="s">
        <v>316</v>
      </c>
      <c r="C68" s="17" t="s">
        <v>2</v>
      </c>
      <c r="D68" s="36">
        <f>E68</f>
        <v>3655.3</v>
      </c>
      <c r="E68" s="36">
        <v>3655.3</v>
      </c>
      <c r="F68" s="36"/>
      <c r="G68" s="36">
        <f>H68</f>
        <v>11367</v>
      </c>
      <c r="H68" s="36">
        <v>11367</v>
      </c>
      <c r="I68" s="36"/>
      <c r="J68" s="18">
        <f>K68</f>
        <v>9300</v>
      </c>
      <c r="K68" s="48">
        <v>9300</v>
      </c>
      <c r="L68" s="18"/>
      <c r="M68" s="18">
        <f>N68+O68</f>
        <v>-2067</v>
      </c>
      <c r="N68" s="18">
        <f>K68-H68</f>
        <v>-2067</v>
      </c>
      <c r="O68" s="18"/>
      <c r="P68" s="18">
        <f>Q68</f>
        <v>7622</v>
      </c>
      <c r="Q68" s="18">
        <v>7622</v>
      </c>
      <c r="R68" s="18"/>
      <c r="S68" s="18">
        <f>T68</f>
        <v>7622</v>
      </c>
      <c r="T68" s="18">
        <v>7622</v>
      </c>
      <c r="U68" s="18"/>
      <c r="V68" s="57"/>
    </row>
    <row r="69" spans="1:22" ht="50.25" customHeight="1">
      <c r="A69" s="15" t="s">
        <v>72</v>
      </c>
      <c r="B69" s="44" t="s">
        <v>317</v>
      </c>
      <c r="C69" s="17" t="s">
        <v>2</v>
      </c>
      <c r="D69" s="36"/>
      <c r="E69" s="36"/>
      <c r="F69" s="36"/>
      <c r="G69" s="36"/>
      <c r="H69" s="36"/>
      <c r="I69" s="36"/>
      <c r="J69" s="18"/>
      <c r="K69" s="4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57"/>
    </row>
    <row r="70" spans="1:22" ht="18" customHeight="1">
      <c r="A70" s="15" t="s">
        <v>73</v>
      </c>
      <c r="B70" s="44" t="s">
        <v>318</v>
      </c>
      <c r="C70" s="17" t="s">
        <v>2</v>
      </c>
      <c r="D70" s="36">
        <f>E70</f>
        <v>1683.1</v>
      </c>
      <c r="E70" s="36">
        <v>1683.1</v>
      </c>
      <c r="F70" s="36"/>
      <c r="G70" s="36">
        <f>H70</f>
        <v>1946</v>
      </c>
      <c r="H70" s="36">
        <v>1946</v>
      </c>
      <c r="I70" s="36"/>
      <c r="J70" s="18">
        <f>K70</f>
        <v>1500</v>
      </c>
      <c r="K70" s="48">
        <v>1500</v>
      </c>
      <c r="L70" s="18"/>
      <c r="M70" s="18">
        <f>N70+O70</f>
        <v>-446</v>
      </c>
      <c r="N70" s="18">
        <f>K70-H70</f>
        <v>-446</v>
      </c>
      <c r="O70" s="18"/>
      <c r="P70" s="18">
        <f>Q70</f>
        <v>1549.5</v>
      </c>
      <c r="Q70" s="18">
        <v>1549.5</v>
      </c>
      <c r="R70" s="18"/>
      <c r="S70" s="18">
        <f>T70</f>
        <v>1549.5</v>
      </c>
      <c r="T70" s="18">
        <v>1549.5</v>
      </c>
      <c r="U70" s="18"/>
      <c r="V70" s="57"/>
    </row>
    <row r="71" spans="1:22" s="6" customFormat="1" ht="50.25" customHeight="1" hidden="1">
      <c r="A71" s="11" t="s">
        <v>74</v>
      </c>
      <c r="B71" s="12" t="s">
        <v>75</v>
      </c>
      <c r="C71" s="13" t="s">
        <v>76</v>
      </c>
      <c r="D71" s="35"/>
      <c r="E71" s="35"/>
      <c r="F71" s="35"/>
      <c r="G71" s="35"/>
      <c r="H71" s="35"/>
      <c r="I71" s="3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56"/>
    </row>
    <row r="72" spans="1:22" ht="12.75" customHeight="1" hidden="1">
      <c r="A72" s="15"/>
      <c r="B72" s="16" t="s">
        <v>0</v>
      </c>
      <c r="C72" s="17"/>
      <c r="D72" s="36"/>
      <c r="E72" s="36"/>
      <c r="F72" s="36"/>
      <c r="G72" s="36"/>
      <c r="H72" s="36"/>
      <c r="I72" s="3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57"/>
    </row>
    <row r="73" spans="1:22" ht="51" customHeight="1" hidden="1">
      <c r="A73" s="15" t="s">
        <v>77</v>
      </c>
      <c r="B73" s="16" t="s">
        <v>78</v>
      </c>
      <c r="C73" s="17"/>
      <c r="D73" s="36"/>
      <c r="E73" s="36"/>
      <c r="F73" s="36"/>
      <c r="G73" s="36"/>
      <c r="H73" s="36"/>
      <c r="I73" s="36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57"/>
    </row>
    <row r="74" spans="1:22" s="6" customFormat="1" ht="50.25" customHeight="1">
      <c r="A74" s="11" t="s">
        <v>79</v>
      </c>
      <c r="B74" s="43" t="s">
        <v>319</v>
      </c>
      <c r="C74" s="13" t="s">
        <v>80</v>
      </c>
      <c r="D74" s="35"/>
      <c r="E74" s="35">
        <f>E76+E93</f>
        <v>123868.2</v>
      </c>
      <c r="F74" s="35"/>
      <c r="G74" s="35">
        <f>H74</f>
        <v>141657.4</v>
      </c>
      <c r="H74" s="35">
        <f>H76+H93</f>
        <v>141657.4</v>
      </c>
      <c r="I74" s="35"/>
      <c r="J74" s="14">
        <f>K74</f>
        <v>121954</v>
      </c>
      <c r="K74" s="39">
        <f>K76+K93</f>
        <v>121954</v>
      </c>
      <c r="L74" s="14"/>
      <c r="M74" s="14">
        <f>N74</f>
        <v>-19703.399999999994</v>
      </c>
      <c r="N74" s="14">
        <f>K74-H74</f>
        <v>-19703.399999999994</v>
      </c>
      <c r="O74" s="14"/>
      <c r="P74" s="14">
        <f>Q74</f>
        <v>106254</v>
      </c>
      <c r="Q74" s="39">
        <f>Q76+Q93</f>
        <v>106254</v>
      </c>
      <c r="R74" s="14"/>
      <c r="S74" s="14">
        <f>T74</f>
        <v>107050</v>
      </c>
      <c r="T74" s="39">
        <f>T76+T93</f>
        <v>107050</v>
      </c>
      <c r="U74" s="14"/>
      <c r="V74" s="56"/>
    </row>
    <row r="75" spans="1:22" ht="12.75" customHeight="1">
      <c r="A75" s="15"/>
      <c r="B75" s="44" t="s">
        <v>283</v>
      </c>
      <c r="C75" s="17"/>
      <c r="D75" s="36"/>
      <c r="E75" s="36"/>
      <c r="F75" s="36"/>
      <c r="G75" s="36"/>
      <c r="H75" s="36"/>
      <c r="I75" s="36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57"/>
    </row>
    <row r="76" spans="1:22" ht="81.75" customHeight="1">
      <c r="A76" s="15" t="s">
        <v>81</v>
      </c>
      <c r="B76" s="44" t="s">
        <v>320</v>
      </c>
      <c r="C76" s="17" t="s">
        <v>2</v>
      </c>
      <c r="D76" s="35">
        <f>E76</f>
        <v>57910.399999999994</v>
      </c>
      <c r="E76" s="35">
        <f>SUM(E80:E92)</f>
        <v>57910.399999999994</v>
      </c>
      <c r="F76" s="36"/>
      <c r="G76" s="35">
        <f>H76</f>
        <v>78157.4</v>
      </c>
      <c r="H76" s="35">
        <f>SUM(H80:H92)</f>
        <v>78157.4</v>
      </c>
      <c r="I76" s="35"/>
      <c r="J76" s="14">
        <f>K76</f>
        <v>87454</v>
      </c>
      <c r="K76" s="35">
        <f>SUM(K80:K92)</f>
        <v>87454</v>
      </c>
      <c r="L76" s="18"/>
      <c r="M76" s="18">
        <f>N76</f>
        <v>9296.600000000006</v>
      </c>
      <c r="N76" s="18">
        <f>K76-H76</f>
        <v>9296.600000000006</v>
      </c>
      <c r="O76" s="18"/>
      <c r="P76" s="18">
        <f>Q76</f>
        <v>88254</v>
      </c>
      <c r="Q76" s="35">
        <f>SUM(Q80:Q92)</f>
        <v>88254</v>
      </c>
      <c r="R76" s="18"/>
      <c r="S76" s="18">
        <f>T76</f>
        <v>92050</v>
      </c>
      <c r="T76" s="35">
        <f>SUM(T80:T92)</f>
        <v>92050</v>
      </c>
      <c r="U76" s="18"/>
      <c r="V76" s="57"/>
    </row>
    <row r="77" spans="1:22" ht="18" customHeight="1">
      <c r="A77" s="15"/>
      <c r="B77" s="44" t="s">
        <v>283</v>
      </c>
      <c r="C77" s="17"/>
      <c r="D77" s="36"/>
      <c r="E77" s="36"/>
      <c r="F77" s="36"/>
      <c r="G77" s="36"/>
      <c r="H77" s="36"/>
      <c r="I77" s="36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57"/>
    </row>
    <row r="78" spans="1:22" ht="57" customHeight="1" hidden="1">
      <c r="A78" s="15" t="s">
        <v>82</v>
      </c>
      <c r="B78" s="16" t="s">
        <v>83</v>
      </c>
      <c r="C78" s="17" t="s">
        <v>2</v>
      </c>
      <c r="D78" s="36"/>
      <c r="E78" s="36"/>
      <c r="F78" s="36"/>
      <c r="G78" s="36"/>
      <c r="H78" s="36"/>
      <c r="I78" s="36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57"/>
    </row>
    <row r="79" spans="1:22" ht="56.25" hidden="1">
      <c r="A79" s="15" t="s">
        <v>84</v>
      </c>
      <c r="B79" s="16" t="s">
        <v>85</v>
      </c>
      <c r="C79" s="17" t="s">
        <v>2</v>
      </c>
      <c r="D79" s="36"/>
      <c r="E79" s="36"/>
      <c r="F79" s="36"/>
      <c r="G79" s="36"/>
      <c r="H79" s="36"/>
      <c r="I79" s="36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57"/>
    </row>
    <row r="80" spans="1:22" ht="50.25" customHeight="1">
      <c r="A80" s="15" t="s">
        <v>86</v>
      </c>
      <c r="B80" s="44" t="s">
        <v>321</v>
      </c>
      <c r="C80" s="17" t="s">
        <v>2</v>
      </c>
      <c r="D80" s="36">
        <f>E80</f>
        <v>1245</v>
      </c>
      <c r="E80" s="36">
        <v>1245</v>
      </c>
      <c r="F80" s="36"/>
      <c r="G80" s="36">
        <f>H80</f>
        <v>980</v>
      </c>
      <c r="H80" s="36">
        <v>980</v>
      </c>
      <c r="I80" s="36"/>
      <c r="J80" s="20">
        <f aca="true" t="shared" si="6" ref="J80:J91">K80</f>
        <v>1000</v>
      </c>
      <c r="K80" s="20">
        <v>1000</v>
      </c>
      <c r="L80" s="18"/>
      <c r="M80" s="18">
        <f>N80</f>
        <v>20</v>
      </c>
      <c r="N80" s="18">
        <f>K80-H80</f>
        <v>20</v>
      </c>
      <c r="O80" s="18"/>
      <c r="P80" s="27">
        <f>Q80</f>
        <v>1000</v>
      </c>
      <c r="Q80" s="27">
        <v>1000</v>
      </c>
      <c r="R80" s="27"/>
      <c r="S80" s="27">
        <f>T80</f>
        <v>1200</v>
      </c>
      <c r="T80" s="27">
        <v>1200</v>
      </c>
      <c r="U80" s="18"/>
      <c r="V80" s="57"/>
    </row>
    <row r="81" spans="1:22" ht="57" customHeight="1">
      <c r="A81" s="15" t="s">
        <v>87</v>
      </c>
      <c r="B81" s="44" t="s">
        <v>322</v>
      </c>
      <c r="C81" s="17" t="s">
        <v>2</v>
      </c>
      <c r="D81" s="36">
        <f aca="true" t="shared" si="7" ref="D81:D93">E81</f>
        <v>125</v>
      </c>
      <c r="E81" s="36">
        <v>125</v>
      </c>
      <c r="F81" s="36"/>
      <c r="G81" s="36">
        <f>H81</f>
        <v>425</v>
      </c>
      <c r="H81" s="36">
        <v>425</v>
      </c>
      <c r="I81" s="36"/>
      <c r="J81" s="20">
        <f t="shared" si="6"/>
        <v>350</v>
      </c>
      <c r="K81" s="20">
        <v>350</v>
      </c>
      <c r="L81" s="18"/>
      <c r="M81" s="18">
        <f aca="true" t="shared" si="8" ref="M81:M94">N81</f>
        <v>-75</v>
      </c>
      <c r="N81" s="18">
        <f>K81-H81</f>
        <v>-75</v>
      </c>
      <c r="O81" s="18"/>
      <c r="P81" s="27">
        <f>Q81</f>
        <v>350</v>
      </c>
      <c r="Q81" s="27">
        <v>350</v>
      </c>
      <c r="R81" s="27"/>
      <c r="S81" s="27">
        <f>T81</f>
        <v>550</v>
      </c>
      <c r="T81" s="27">
        <v>550</v>
      </c>
      <c r="U81" s="18"/>
      <c r="V81" s="57"/>
    </row>
    <row r="82" spans="1:22" ht="31.5" customHeight="1">
      <c r="A82" s="15" t="s">
        <v>88</v>
      </c>
      <c r="B82" s="44" t="s">
        <v>323</v>
      </c>
      <c r="C82" s="17" t="s">
        <v>2</v>
      </c>
      <c r="D82" s="36">
        <f t="shared" si="7"/>
        <v>130</v>
      </c>
      <c r="E82" s="36">
        <v>130</v>
      </c>
      <c r="F82" s="36"/>
      <c r="G82" s="36">
        <f>H82</f>
        <v>210</v>
      </c>
      <c r="H82" s="36">
        <v>210</v>
      </c>
      <c r="I82" s="36"/>
      <c r="J82" s="20">
        <f t="shared" si="6"/>
        <v>200</v>
      </c>
      <c r="K82" s="20">
        <v>200</v>
      </c>
      <c r="L82" s="18"/>
      <c r="M82" s="18">
        <f t="shared" si="8"/>
        <v>-10</v>
      </c>
      <c r="N82" s="18">
        <f aca="true" t="shared" si="9" ref="N82:N87">K82-H82</f>
        <v>-10</v>
      </c>
      <c r="O82" s="18"/>
      <c r="P82" s="27">
        <f>Q82</f>
        <v>200</v>
      </c>
      <c r="Q82" s="27">
        <v>200</v>
      </c>
      <c r="R82" s="27"/>
      <c r="S82" s="27">
        <f>T82</f>
        <v>200</v>
      </c>
      <c r="T82" s="27">
        <v>200</v>
      </c>
      <c r="U82" s="18"/>
      <c r="V82" s="57"/>
    </row>
    <row r="83" spans="1:22" ht="51.75" customHeight="1">
      <c r="A83" s="15" t="s">
        <v>89</v>
      </c>
      <c r="B83" s="44" t="s">
        <v>324</v>
      </c>
      <c r="C83" s="17" t="s">
        <v>2</v>
      </c>
      <c r="D83" s="36">
        <f t="shared" si="7"/>
        <v>34085</v>
      </c>
      <c r="E83" s="36">
        <v>34085</v>
      </c>
      <c r="F83" s="36"/>
      <c r="G83" s="36">
        <f>H83</f>
        <v>40580</v>
      </c>
      <c r="H83" s="36">
        <v>40580</v>
      </c>
      <c r="I83" s="36"/>
      <c r="J83" s="20">
        <f t="shared" si="6"/>
        <v>41500</v>
      </c>
      <c r="K83" s="20">
        <v>41500</v>
      </c>
      <c r="L83" s="18"/>
      <c r="M83" s="18">
        <f t="shared" si="8"/>
        <v>920</v>
      </c>
      <c r="N83" s="18">
        <f t="shared" si="9"/>
        <v>920</v>
      </c>
      <c r="O83" s="18"/>
      <c r="P83" s="27">
        <f>Q83</f>
        <v>41500</v>
      </c>
      <c r="Q83" s="27">
        <v>41500</v>
      </c>
      <c r="R83" s="27"/>
      <c r="S83" s="27">
        <f>T83</f>
        <v>42700</v>
      </c>
      <c r="T83" s="27">
        <v>42700</v>
      </c>
      <c r="U83" s="18"/>
      <c r="V83" s="58" t="s">
        <v>416</v>
      </c>
    </row>
    <row r="84" spans="1:22" ht="80.25" customHeight="1" hidden="1">
      <c r="A84" s="15" t="s">
        <v>90</v>
      </c>
      <c r="B84" s="16" t="s">
        <v>91</v>
      </c>
      <c r="C84" s="17" t="s">
        <v>2</v>
      </c>
      <c r="D84" s="36">
        <f t="shared" si="7"/>
        <v>0</v>
      </c>
      <c r="E84" s="36"/>
      <c r="F84" s="36"/>
      <c r="G84" s="36"/>
      <c r="H84" s="36"/>
      <c r="I84" s="36"/>
      <c r="J84" s="20">
        <f t="shared" si="6"/>
        <v>0</v>
      </c>
      <c r="K84" s="20"/>
      <c r="L84" s="18"/>
      <c r="M84" s="18">
        <f t="shared" si="8"/>
        <v>0</v>
      </c>
      <c r="N84" s="18">
        <f t="shared" si="9"/>
        <v>0</v>
      </c>
      <c r="O84" s="18"/>
      <c r="P84" s="27"/>
      <c r="Q84" s="27"/>
      <c r="R84" s="27"/>
      <c r="S84" s="27"/>
      <c r="T84" s="27"/>
      <c r="U84" s="18"/>
      <c r="V84" s="57"/>
    </row>
    <row r="85" spans="1:22" ht="48.75" customHeight="1" hidden="1">
      <c r="A85" s="15" t="s">
        <v>92</v>
      </c>
      <c r="B85" s="16" t="s">
        <v>93</v>
      </c>
      <c r="C85" s="17" t="s">
        <v>2</v>
      </c>
      <c r="D85" s="36">
        <f t="shared" si="7"/>
        <v>0</v>
      </c>
      <c r="E85" s="36"/>
      <c r="F85" s="36"/>
      <c r="G85" s="36"/>
      <c r="H85" s="36"/>
      <c r="I85" s="36"/>
      <c r="J85" s="20">
        <f t="shared" si="6"/>
        <v>0</v>
      </c>
      <c r="K85" s="20"/>
      <c r="L85" s="18"/>
      <c r="M85" s="18">
        <f t="shared" si="8"/>
        <v>0</v>
      </c>
      <c r="N85" s="18">
        <f t="shared" si="9"/>
        <v>0</v>
      </c>
      <c r="O85" s="18"/>
      <c r="P85" s="27"/>
      <c r="Q85" s="27"/>
      <c r="R85" s="27"/>
      <c r="S85" s="27"/>
      <c r="T85" s="27"/>
      <c r="U85" s="18"/>
      <c r="V85" s="57"/>
    </row>
    <row r="86" spans="1:22" ht="51" customHeight="1">
      <c r="A86" s="15" t="s">
        <v>94</v>
      </c>
      <c r="B86" s="44" t="s">
        <v>325</v>
      </c>
      <c r="C86" s="17" t="s">
        <v>2</v>
      </c>
      <c r="D86" s="36">
        <f t="shared" si="7"/>
        <v>4040</v>
      </c>
      <c r="E86" s="36">
        <v>4040</v>
      </c>
      <c r="F86" s="36"/>
      <c r="G86" s="36">
        <f>H86</f>
        <v>8208</v>
      </c>
      <c r="H86" s="36">
        <v>8208</v>
      </c>
      <c r="I86" s="36"/>
      <c r="J86" s="20">
        <f t="shared" si="6"/>
        <v>18400</v>
      </c>
      <c r="K86" s="20">
        <v>18400</v>
      </c>
      <c r="L86" s="18"/>
      <c r="M86" s="18">
        <f t="shared" si="8"/>
        <v>10192</v>
      </c>
      <c r="N86" s="18">
        <f t="shared" si="9"/>
        <v>10192</v>
      </c>
      <c r="O86" s="18"/>
      <c r="P86" s="27">
        <f>Q86</f>
        <v>19200</v>
      </c>
      <c r="Q86" s="27">
        <v>19200</v>
      </c>
      <c r="R86" s="27"/>
      <c r="S86" s="27">
        <f>T86</f>
        <v>19200</v>
      </c>
      <c r="T86" s="27">
        <v>19200</v>
      </c>
      <c r="U86" s="18"/>
      <c r="V86" s="58" t="s">
        <v>412</v>
      </c>
    </row>
    <row r="87" spans="1:22" ht="48.75" customHeight="1">
      <c r="A87" s="15" t="s">
        <v>95</v>
      </c>
      <c r="B87" s="44" t="s">
        <v>326</v>
      </c>
      <c r="C87" s="17" t="s">
        <v>2</v>
      </c>
      <c r="D87" s="36">
        <f t="shared" si="7"/>
        <v>5511.6</v>
      </c>
      <c r="E87" s="36">
        <v>5511.6</v>
      </c>
      <c r="F87" s="36"/>
      <c r="G87" s="36">
        <f>H87</f>
        <v>5508</v>
      </c>
      <c r="H87" s="36">
        <v>5508</v>
      </c>
      <c r="I87" s="36"/>
      <c r="J87" s="20">
        <f t="shared" si="6"/>
        <v>5800</v>
      </c>
      <c r="K87" s="20">
        <v>5800</v>
      </c>
      <c r="L87" s="18"/>
      <c r="M87" s="18">
        <f t="shared" si="8"/>
        <v>292</v>
      </c>
      <c r="N87" s="18">
        <f t="shared" si="9"/>
        <v>292</v>
      </c>
      <c r="O87" s="18"/>
      <c r="P87" s="27">
        <f>Q87</f>
        <v>5800</v>
      </c>
      <c r="Q87" s="27">
        <v>5800</v>
      </c>
      <c r="R87" s="27"/>
      <c r="S87" s="27">
        <f>T87</f>
        <v>6700</v>
      </c>
      <c r="T87" s="27">
        <v>6700</v>
      </c>
      <c r="U87" s="18"/>
      <c r="V87" s="60" t="s">
        <v>413</v>
      </c>
    </row>
    <row r="88" spans="1:22" ht="48.75" customHeight="1" hidden="1">
      <c r="A88" s="15" t="s">
        <v>96</v>
      </c>
      <c r="B88" s="16" t="s">
        <v>97</v>
      </c>
      <c r="C88" s="17" t="s">
        <v>2</v>
      </c>
      <c r="D88" s="36">
        <f t="shared" si="7"/>
        <v>0</v>
      </c>
      <c r="E88" s="36"/>
      <c r="F88" s="36"/>
      <c r="G88" s="36"/>
      <c r="H88" s="36"/>
      <c r="I88" s="36"/>
      <c r="J88" s="20">
        <f t="shared" si="6"/>
        <v>0</v>
      </c>
      <c r="K88" s="18"/>
      <c r="L88" s="18"/>
      <c r="M88" s="18">
        <f t="shared" si="8"/>
        <v>0</v>
      </c>
      <c r="N88" s="18">
        <f aca="true" t="shared" si="10" ref="N88:N93">K88-H88</f>
        <v>0</v>
      </c>
      <c r="O88" s="18"/>
      <c r="P88" s="27"/>
      <c r="Q88" s="27"/>
      <c r="R88" s="27"/>
      <c r="S88" s="27"/>
      <c r="T88" s="27"/>
      <c r="U88" s="18"/>
      <c r="V88" s="57"/>
    </row>
    <row r="89" spans="1:22" ht="80.25" customHeight="1" hidden="1">
      <c r="A89" s="15" t="s">
        <v>98</v>
      </c>
      <c r="B89" s="16" t="s">
        <v>99</v>
      </c>
      <c r="C89" s="17" t="s">
        <v>2</v>
      </c>
      <c r="D89" s="36">
        <f t="shared" si="7"/>
        <v>0</v>
      </c>
      <c r="E89" s="36"/>
      <c r="F89" s="36"/>
      <c r="G89" s="36"/>
      <c r="H89" s="36"/>
      <c r="I89" s="36"/>
      <c r="J89" s="20">
        <f t="shared" si="6"/>
        <v>0</v>
      </c>
      <c r="K89" s="18"/>
      <c r="L89" s="18"/>
      <c r="M89" s="18">
        <f t="shared" si="8"/>
        <v>0</v>
      </c>
      <c r="N89" s="18">
        <f t="shared" si="10"/>
        <v>0</v>
      </c>
      <c r="O89" s="18"/>
      <c r="P89" s="27"/>
      <c r="Q89" s="27"/>
      <c r="R89" s="27"/>
      <c r="S89" s="27"/>
      <c r="T89" s="27"/>
      <c r="U89" s="18"/>
      <c r="V89" s="57"/>
    </row>
    <row r="90" spans="1:22" ht="28.5" customHeight="1">
      <c r="A90" s="15" t="s">
        <v>100</v>
      </c>
      <c r="B90" s="44" t="s">
        <v>327</v>
      </c>
      <c r="C90" s="17" t="s">
        <v>2</v>
      </c>
      <c r="D90" s="36">
        <f t="shared" si="7"/>
        <v>0</v>
      </c>
      <c r="E90" s="36">
        <v>0</v>
      </c>
      <c r="F90" s="36"/>
      <c r="G90" s="36">
        <f>H90</f>
        <v>2</v>
      </c>
      <c r="H90" s="36">
        <v>2</v>
      </c>
      <c r="I90" s="36"/>
      <c r="J90" s="20">
        <f t="shared" si="6"/>
        <v>4</v>
      </c>
      <c r="K90" s="18">
        <v>4</v>
      </c>
      <c r="L90" s="18"/>
      <c r="M90" s="18">
        <f t="shared" si="8"/>
        <v>2</v>
      </c>
      <c r="N90" s="18">
        <f t="shared" si="10"/>
        <v>2</v>
      </c>
      <c r="O90" s="18"/>
      <c r="P90" s="27">
        <f>Q90</f>
        <v>4</v>
      </c>
      <c r="Q90" s="27">
        <v>4</v>
      </c>
      <c r="R90" s="27"/>
      <c r="S90" s="27"/>
      <c r="T90" s="27"/>
      <c r="U90" s="18"/>
      <c r="V90" s="57"/>
    </row>
    <row r="91" spans="1:22" ht="24" customHeight="1" hidden="1">
      <c r="A91" s="15" t="s">
        <v>101</v>
      </c>
      <c r="B91" s="16" t="s">
        <v>102</v>
      </c>
      <c r="C91" s="17" t="s">
        <v>2</v>
      </c>
      <c r="D91" s="36">
        <f t="shared" si="7"/>
        <v>0</v>
      </c>
      <c r="E91" s="36"/>
      <c r="F91" s="36"/>
      <c r="G91" s="36"/>
      <c r="H91" s="36"/>
      <c r="I91" s="36"/>
      <c r="J91" s="20">
        <f t="shared" si="6"/>
        <v>0</v>
      </c>
      <c r="K91" s="18"/>
      <c r="L91" s="18"/>
      <c r="M91" s="18">
        <f t="shared" si="8"/>
        <v>0</v>
      </c>
      <c r="N91" s="18">
        <f t="shared" si="10"/>
        <v>0</v>
      </c>
      <c r="O91" s="18"/>
      <c r="P91" s="27"/>
      <c r="Q91" s="27"/>
      <c r="R91" s="27"/>
      <c r="S91" s="27"/>
      <c r="T91" s="27"/>
      <c r="U91" s="18"/>
      <c r="V91" s="57"/>
    </row>
    <row r="92" spans="1:22" ht="62.25" customHeight="1">
      <c r="A92" s="15" t="s">
        <v>103</v>
      </c>
      <c r="B92" s="44" t="s">
        <v>328</v>
      </c>
      <c r="C92" s="17" t="s">
        <v>2</v>
      </c>
      <c r="D92" s="36">
        <f t="shared" si="7"/>
        <v>12773.8</v>
      </c>
      <c r="E92" s="36">
        <v>12773.8</v>
      </c>
      <c r="F92" s="36"/>
      <c r="G92" s="36">
        <f>H92</f>
        <v>22244.4</v>
      </c>
      <c r="H92" s="36">
        <v>22244.4</v>
      </c>
      <c r="I92" s="36"/>
      <c r="J92" s="47">
        <f>K92</f>
        <v>20200</v>
      </c>
      <c r="K92" s="47">
        <v>20200</v>
      </c>
      <c r="L92" s="18"/>
      <c r="M92" s="18">
        <f t="shared" si="8"/>
        <v>-2044.4000000000015</v>
      </c>
      <c r="N92" s="18">
        <f t="shared" si="10"/>
        <v>-2044.4000000000015</v>
      </c>
      <c r="O92" s="18"/>
      <c r="P92" s="27">
        <f>Q92</f>
        <v>20200</v>
      </c>
      <c r="Q92" s="27">
        <v>20200</v>
      </c>
      <c r="R92" s="27"/>
      <c r="S92" s="27">
        <f>T92</f>
        <v>21500</v>
      </c>
      <c r="T92" s="27">
        <v>21500</v>
      </c>
      <c r="U92" s="18"/>
      <c r="V92" s="58" t="s">
        <v>414</v>
      </c>
    </row>
    <row r="93" spans="1:22" ht="36.75" customHeight="1">
      <c r="A93" s="15" t="s">
        <v>104</v>
      </c>
      <c r="B93" s="44" t="s">
        <v>329</v>
      </c>
      <c r="C93" s="17" t="s">
        <v>2</v>
      </c>
      <c r="D93" s="36">
        <f t="shared" si="7"/>
        <v>65957.8</v>
      </c>
      <c r="E93" s="36">
        <v>65957.8</v>
      </c>
      <c r="F93" s="36"/>
      <c r="G93" s="36">
        <f>H93</f>
        <v>63500</v>
      </c>
      <c r="H93" s="36">
        <v>63500</v>
      </c>
      <c r="I93" s="36"/>
      <c r="J93" s="48">
        <f>K93</f>
        <v>34500</v>
      </c>
      <c r="K93" s="48">
        <v>34500</v>
      </c>
      <c r="L93" s="48"/>
      <c r="M93" s="48">
        <f t="shared" si="8"/>
        <v>-29000</v>
      </c>
      <c r="N93" s="48">
        <f t="shared" si="10"/>
        <v>-29000</v>
      </c>
      <c r="O93" s="48"/>
      <c r="P93" s="96">
        <f>Q93</f>
        <v>18000</v>
      </c>
      <c r="Q93" s="96">
        <v>18000</v>
      </c>
      <c r="R93" s="96"/>
      <c r="S93" s="96">
        <f>T93</f>
        <v>15000</v>
      </c>
      <c r="T93" s="96">
        <v>15000</v>
      </c>
      <c r="U93" s="18"/>
      <c r="V93" s="57"/>
    </row>
    <row r="94" spans="1:22" s="6" customFormat="1" ht="50.25" customHeight="1">
      <c r="A94" s="11" t="s">
        <v>105</v>
      </c>
      <c r="B94" s="43" t="s">
        <v>330</v>
      </c>
      <c r="C94" s="13" t="s">
        <v>106</v>
      </c>
      <c r="D94" s="35">
        <f>E94</f>
        <v>1735</v>
      </c>
      <c r="E94" s="35">
        <f>E96</f>
        <v>1735</v>
      </c>
      <c r="F94" s="35"/>
      <c r="G94" s="35">
        <f>H94</f>
        <v>3500</v>
      </c>
      <c r="H94" s="35">
        <f>H96</f>
        <v>3500</v>
      </c>
      <c r="I94" s="35"/>
      <c r="J94" s="14">
        <f>K94</f>
        <v>1200</v>
      </c>
      <c r="K94" s="14">
        <f>K96</f>
        <v>1200</v>
      </c>
      <c r="L94" s="14"/>
      <c r="M94" s="18">
        <f t="shared" si="8"/>
        <v>-2300</v>
      </c>
      <c r="N94" s="18">
        <f aca="true" t="shared" si="11" ref="N94:N104">K94-H94</f>
        <v>-2300</v>
      </c>
      <c r="O94" s="14"/>
      <c r="P94" s="14">
        <f>Q94</f>
        <v>2000</v>
      </c>
      <c r="Q94" s="14">
        <f>Q96</f>
        <v>2000</v>
      </c>
      <c r="R94" s="14"/>
      <c r="S94" s="14">
        <f>T94</f>
        <v>2000</v>
      </c>
      <c r="T94" s="14">
        <f>T96</f>
        <v>2000</v>
      </c>
      <c r="U94" s="14"/>
      <c r="V94" s="56"/>
    </row>
    <row r="95" spans="1:22" ht="19.5" customHeight="1">
      <c r="A95" s="15"/>
      <c r="B95" s="44" t="s">
        <v>283</v>
      </c>
      <c r="C95" s="17"/>
      <c r="D95" s="36"/>
      <c r="E95" s="36"/>
      <c r="F95" s="36"/>
      <c r="G95" s="36"/>
      <c r="H95" s="36"/>
      <c r="I95" s="36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57"/>
    </row>
    <row r="96" spans="1:22" ht="63.75" customHeight="1">
      <c r="A96" s="15" t="s">
        <v>107</v>
      </c>
      <c r="B96" s="44" t="s">
        <v>331</v>
      </c>
      <c r="C96" s="17" t="s">
        <v>2</v>
      </c>
      <c r="D96" s="36">
        <f>E96</f>
        <v>1735</v>
      </c>
      <c r="E96" s="36">
        <v>1735</v>
      </c>
      <c r="F96" s="36"/>
      <c r="G96" s="36">
        <f>H96</f>
        <v>3500</v>
      </c>
      <c r="H96" s="36">
        <v>3500</v>
      </c>
      <c r="I96" s="36"/>
      <c r="J96" s="18">
        <f>K96</f>
        <v>1200</v>
      </c>
      <c r="K96" s="18">
        <v>1200</v>
      </c>
      <c r="L96" s="18"/>
      <c r="M96" s="18">
        <f>N96</f>
        <v>-2300</v>
      </c>
      <c r="N96" s="18">
        <f t="shared" si="11"/>
        <v>-2300</v>
      </c>
      <c r="O96" s="18"/>
      <c r="P96" s="18">
        <f>Q96</f>
        <v>2000</v>
      </c>
      <c r="Q96" s="18">
        <v>2000</v>
      </c>
      <c r="R96" s="18"/>
      <c r="S96" s="18">
        <f>T96</f>
        <v>2000</v>
      </c>
      <c r="T96" s="18">
        <v>2000</v>
      </c>
      <c r="U96" s="18"/>
      <c r="V96" s="58" t="s">
        <v>415</v>
      </c>
    </row>
    <row r="97" spans="1:22" ht="38.25" customHeight="1" hidden="1">
      <c r="A97" s="15" t="s">
        <v>108</v>
      </c>
      <c r="B97" s="16" t="s">
        <v>109</v>
      </c>
      <c r="C97" s="17" t="s">
        <v>2</v>
      </c>
      <c r="D97" s="36"/>
      <c r="E97" s="36"/>
      <c r="F97" s="36"/>
      <c r="G97" s="36"/>
      <c r="H97" s="36"/>
      <c r="I97" s="36"/>
      <c r="J97" s="18"/>
      <c r="K97" s="18"/>
      <c r="L97" s="18"/>
      <c r="M97" s="18">
        <f aca="true" t="shared" si="12" ref="M97:M104">N97</f>
        <v>0</v>
      </c>
      <c r="N97" s="18">
        <f t="shared" si="11"/>
        <v>0</v>
      </c>
      <c r="O97" s="18"/>
      <c r="P97" s="18"/>
      <c r="Q97" s="18"/>
      <c r="R97" s="18"/>
      <c r="S97" s="18"/>
      <c r="T97" s="18"/>
      <c r="U97" s="18"/>
      <c r="V97" s="57"/>
    </row>
    <row r="98" spans="1:22" s="6" customFormat="1" ht="50.25" customHeight="1" hidden="1">
      <c r="A98" s="11" t="s">
        <v>110</v>
      </c>
      <c r="B98" s="12" t="s">
        <v>111</v>
      </c>
      <c r="C98" s="13" t="s">
        <v>112</v>
      </c>
      <c r="D98" s="35"/>
      <c r="E98" s="35"/>
      <c r="F98" s="35"/>
      <c r="G98" s="35"/>
      <c r="H98" s="35"/>
      <c r="I98" s="35"/>
      <c r="J98" s="14"/>
      <c r="K98" s="14"/>
      <c r="L98" s="14"/>
      <c r="M98" s="18">
        <f t="shared" si="12"/>
        <v>0</v>
      </c>
      <c r="N98" s="18">
        <f t="shared" si="11"/>
        <v>0</v>
      </c>
      <c r="O98" s="14"/>
      <c r="P98" s="14"/>
      <c r="Q98" s="14"/>
      <c r="R98" s="14"/>
      <c r="S98" s="14"/>
      <c r="T98" s="14"/>
      <c r="U98" s="14"/>
      <c r="V98" s="56"/>
    </row>
    <row r="99" spans="1:22" ht="20.25" customHeight="1" hidden="1">
      <c r="A99" s="15"/>
      <c r="B99" s="16" t="s">
        <v>0</v>
      </c>
      <c r="C99" s="17"/>
      <c r="D99" s="36"/>
      <c r="E99" s="36"/>
      <c r="F99" s="36"/>
      <c r="G99" s="36"/>
      <c r="H99" s="36"/>
      <c r="I99" s="36"/>
      <c r="J99" s="18"/>
      <c r="K99" s="18"/>
      <c r="L99" s="18"/>
      <c r="M99" s="18">
        <f t="shared" si="12"/>
        <v>0</v>
      </c>
      <c r="N99" s="18">
        <f t="shared" si="11"/>
        <v>0</v>
      </c>
      <c r="O99" s="18"/>
      <c r="P99" s="18"/>
      <c r="Q99" s="18"/>
      <c r="R99" s="18"/>
      <c r="S99" s="18"/>
      <c r="T99" s="18"/>
      <c r="U99" s="18"/>
      <c r="V99" s="57"/>
    </row>
    <row r="100" spans="1:22" ht="67.5" hidden="1">
      <c r="A100" s="15" t="s">
        <v>113</v>
      </c>
      <c r="B100" s="16" t="s">
        <v>114</v>
      </c>
      <c r="C100" s="17" t="s">
        <v>2</v>
      </c>
      <c r="D100" s="36"/>
      <c r="E100" s="36"/>
      <c r="F100" s="36"/>
      <c r="G100" s="36"/>
      <c r="H100" s="36"/>
      <c r="I100" s="36"/>
      <c r="J100" s="18"/>
      <c r="K100" s="18"/>
      <c r="L100" s="18"/>
      <c r="M100" s="18">
        <f t="shared" si="12"/>
        <v>0</v>
      </c>
      <c r="N100" s="18">
        <f t="shared" si="11"/>
        <v>0</v>
      </c>
      <c r="O100" s="18"/>
      <c r="P100" s="18"/>
      <c r="Q100" s="18"/>
      <c r="R100" s="18"/>
      <c r="S100" s="18"/>
      <c r="T100" s="18"/>
      <c r="U100" s="18"/>
      <c r="V100" s="57"/>
    </row>
    <row r="101" spans="1:22" s="6" customFormat="1" ht="42.75" customHeight="1" hidden="1">
      <c r="A101" s="11" t="s">
        <v>115</v>
      </c>
      <c r="B101" s="12" t="s">
        <v>116</v>
      </c>
      <c r="C101" s="13" t="s">
        <v>117</v>
      </c>
      <c r="D101" s="35"/>
      <c r="E101" s="35"/>
      <c r="F101" s="35"/>
      <c r="G101" s="35"/>
      <c r="H101" s="35"/>
      <c r="I101" s="35"/>
      <c r="J101" s="14"/>
      <c r="K101" s="14"/>
      <c r="L101" s="14"/>
      <c r="M101" s="18">
        <f t="shared" si="12"/>
        <v>0</v>
      </c>
      <c r="N101" s="18">
        <f t="shared" si="11"/>
        <v>0</v>
      </c>
      <c r="O101" s="14"/>
      <c r="P101" s="14"/>
      <c r="Q101" s="14"/>
      <c r="R101" s="14"/>
      <c r="S101" s="14"/>
      <c r="T101" s="14"/>
      <c r="U101" s="14"/>
      <c r="V101" s="56"/>
    </row>
    <row r="102" spans="1:22" ht="20.25" customHeight="1" hidden="1">
      <c r="A102" s="15"/>
      <c r="B102" s="16" t="s">
        <v>0</v>
      </c>
      <c r="C102" s="17"/>
      <c r="D102" s="36"/>
      <c r="E102" s="36"/>
      <c r="F102" s="36"/>
      <c r="G102" s="36"/>
      <c r="H102" s="36"/>
      <c r="I102" s="36"/>
      <c r="J102" s="18"/>
      <c r="K102" s="18"/>
      <c r="L102" s="18"/>
      <c r="M102" s="18">
        <f t="shared" si="12"/>
        <v>0</v>
      </c>
      <c r="N102" s="18">
        <f t="shared" si="11"/>
        <v>0</v>
      </c>
      <c r="O102" s="18"/>
      <c r="P102" s="18"/>
      <c r="Q102" s="18"/>
      <c r="R102" s="18"/>
      <c r="S102" s="18"/>
      <c r="T102" s="18"/>
      <c r="U102" s="18"/>
      <c r="V102" s="57"/>
    </row>
    <row r="103" spans="1:22" ht="78.75" customHeight="1" hidden="1">
      <c r="A103" s="15" t="s">
        <v>118</v>
      </c>
      <c r="B103" s="16" t="s">
        <v>119</v>
      </c>
      <c r="C103" s="17"/>
      <c r="D103" s="36"/>
      <c r="E103" s="36"/>
      <c r="F103" s="36"/>
      <c r="G103" s="36"/>
      <c r="H103" s="36"/>
      <c r="I103" s="36"/>
      <c r="J103" s="18"/>
      <c r="K103" s="18"/>
      <c r="L103" s="18"/>
      <c r="M103" s="18">
        <f t="shared" si="12"/>
        <v>0</v>
      </c>
      <c r="N103" s="18">
        <f t="shared" si="11"/>
        <v>0</v>
      </c>
      <c r="O103" s="18"/>
      <c r="P103" s="18"/>
      <c r="Q103" s="18"/>
      <c r="R103" s="18"/>
      <c r="S103" s="18"/>
      <c r="T103" s="18"/>
      <c r="U103" s="18"/>
      <c r="V103" s="57"/>
    </row>
    <row r="104" spans="1:22" s="6" customFormat="1" ht="42" customHeight="1">
      <c r="A104" s="11" t="s">
        <v>120</v>
      </c>
      <c r="B104" s="43" t="s">
        <v>335</v>
      </c>
      <c r="C104" s="13" t="s">
        <v>121</v>
      </c>
      <c r="D104" s="35">
        <f>E104</f>
        <v>6322</v>
      </c>
      <c r="E104" s="35">
        <f>E108</f>
        <v>6322</v>
      </c>
      <c r="F104" s="35"/>
      <c r="G104" s="35">
        <f>H104</f>
        <v>2495</v>
      </c>
      <c r="H104" s="35">
        <f>H108</f>
        <v>2495</v>
      </c>
      <c r="I104" s="35"/>
      <c r="J104" s="14">
        <f>K104</f>
        <v>2750</v>
      </c>
      <c r="K104" s="14">
        <f>K108</f>
        <v>2750</v>
      </c>
      <c r="L104" s="14"/>
      <c r="M104" s="18">
        <f t="shared" si="12"/>
        <v>255</v>
      </c>
      <c r="N104" s="18">
        <f t="shared" si="11"/>
        <v>255</v>
      </c>
      <c r="O104" s="14"/>
      <c r="P104" s="14">
        <f>Q104</f>
        <v>2750</v>
      </c>
      <c r="Q104" s="14">
        <f>Q108</f>
        <v>2750</v>
      </c>
      <c r="R104" s="14"/>
      <c r="S104" s="14">
        <f>T104</f>
        <v>2750</v>
      </c>
      <c r="T104" s="14">
        <f>T108</f>
        <v>2750</v>
      </c>
      <c r="U104" s="14"/>
      <c r="V104" s="56"/>
    </row>
    <row r="105" spans="1:22" ht="12.75" customHeight="1">
      <c r="A105" s="15"/>
      <c r="B105" s="44" t="s">
        <v>283</v>
      </c>
      <c r="C105" s="17"/>
      <c r="D105" s="36"/>
      <c r="E105" s="36"/>
      <c r="F105" s="36"/>
      <c r="G105" s="36"/>
      <c r="H105" s="36"/>
      <c r="I105" s="36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57"/>
    </row>
    <row r="106" spans="1:22" ht="26.25" customHeight="1">
      <c r="A106" s="15" t="s">
        <v>122</v>
      </c>
      <c r="B106" s="44" t="s">
        <v>332</v>
      </c>
      <c r="C106" s="17" t="s">
        <v>2</v>
      </c>
      <c r="D106" s="36"/>
      <c r="E106" s="36"/>
      <c r="F106" s="36"/>
      <c r="G106" s="36"/>
      <c r="H106" s="36"/>
      <c r="I106" s="36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57"/>
    </row>
    <row r="107" spans="1:22" ht="27" customHeight="1">
      <c r="A107" s="15" t="s">
        <v>123</v>
      </c>
      <c r="B107" s="44" t="s">
        <v>333</v>
      </c>
      <c r="C107" s="17" t="s">
        <v>2</v>
      </c>
      <c r="D107" s="36"/>
      <c r="E107" s="36"/>
      <c r="F107" s="36"/>
      <c r="G107" s="36"/>
      <c r="H107" s="36"/>
      <c r="I107" s="36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57"/>
    </row>
    <row r="108" spans="1:22" ht="39.75" customHeight="1" thickBot="1">
      <c r="A108" s="21" t="s">
        <v>124</v>
      </c>
      <c r="B108" s="46" t="s">
        <v>334</v>
      </c>
      <c r="C108" s="22" t="s">
        <v>2</v>
      </c>
      <c r="D108" s="38">
        <f>E108</f>
        <v>6322</v>
      </c>
      <c r="E108" s="38">
        <v>6322</v>
      </c>
      <c r="F108" s="38"/>
      <c r="G108" s="38">
        <f>H108</f>
        <v>2495</v>
      </c>
      <c r="H108" s="38">
        <v>2495</v>
      </c>
      <c r="I108" s="38"/>
      <c r="J108" s="23">
        <f>K108</f>
        <v>2750</v>
      </c>
      <c r="K108" s="23">
        <v>2750</v>
      </c>
      <c r="L108" s="23"/>
      <c r="M108" s="23">
        <f>N108</f>
        <v>255</v>
      </c>
      <c r="N108" s="23">
        <f>K108-H108</f>
        <v>255</v>
      </c>
      <c r="O108" s="23"/>
      <c r="P108" s="23">
        <f>Q108</f>
        <v>2750</v>
      </c>
      <c r="Q108" s="23">
        <v>2750</v>
      </c>
      <c r="R108" s="23"/>
      <c r="S108" s="23">
        <f>T108</f>
        <v>2750</v>
      </c>
      <c r="T108" s="23">
        <v>2750</v>
      </c>
      <c r="U108" s="23"/>
      <c r="V108" s="61"/>
    </row>
    <row r="109" spans="1:21" ht="11.25">
      <c r="A109" s="24"/>
      <c r="B109" s="25"/>
      <c r="C109" s="24"/>
      <c r="D109" s="24"/>
      <c r="E109" s="24"/>
      <c r="F109" s="24"/>
      <c r="G109" s="24"/>
      <c r="H109" s="24"/>
      <c r="I109" s="24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1.25">
      <c r="A110" s="24"/>
      <c r="B110" s="25"/>
      <c r="C110" s="24"/>
      <c r="D110" s="24"/>
      <c r="E110" s="24"/>
      <c r="F110" s="24"/>
      <c r="G110" s="24"/>
      <c r="H110" s="24"/>
      <c r="I110" s="24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1.25">
      <c r="A111" s="24"/>
      <c r="B111" s="25"/>
      <c r="C111" s="24"/>
      <c r="D111" s="24"/>
      <c r="E111" s="24"/>
      <c r="F111" s="24"/>
      <c r="G111" s="24"/>
      <c r="H111" s="24"/>
      <c r="I111" s="24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</sheetData>
  <sheetProtection/>
  <mergeCells count="23">
    <mergeCell ref="A6:A8"/>
    <mergeCell ref="C6:C8"/>
    <mergeCell ref="D7:D8"/>
    <mergeCell ref="S7:S8"/>
    <mergeCell ref="M6:O6"/>
    <mergeCell ref="M7:M8"/>
    <mergeCell ref="E7:F7"/>
    <mergeCell ref="A4:U4"/>
    <mergeCell ref="K7:L7"/>
    <mergeCell ref="J7:J8"/>
    <mergeCell ref="P7:P8"/>
    <mergeCell ref="Q7:R7"/>
    <mergeCell ref="G7:G8"/>
    <mergeCell ref="B6:B8"/>
    <mergeCell ref="N7:O7"/>
    <mergeCell ref="D6:F6"/>
    <mergeCell ref="G6:I6"/>
    <mergeCell ref="V7:V8"/>
    <mergeCell ref="J6:L6"/>
    <mergeCell ref="P6:R6"/>
    <mergeCell ref="S6:U6"/>
    <mergeCell ref="H7:I7"/>
    <mergeCell ref="T7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1"/>
  <sheetViews>
    <sheetView zoomScale="120" zoomScaleNormal="120" workbookViewId="0" topLeftCell="D1">
      <selection activeCell="G8" sqref="G8"/>
    </sheetView>
  </sheetViews>
  <sheetFormatPr defaultColWidth="9.140625" defaultRowHeight="12"/>
  <cols>
    <col min="1" max="1" width="19.28125" style="62" customWidth="1"/>
    <col min="2" max="2" width="47.421875" style="63" customWidth="1"/>
    <col min="3" max="3" width="12.00390625" style="62" customWidth="1"/>
    <col min="4" max="4" width="13.8515625" style="62" customWidth="1"/>
    <col min="5" max="10" width="13.28125" style="62" customWidth="1"/>
    <col min="11" max="12" width="15.140625" style="64" customWidth="1"/>
    <col min="13" max="16" width="13.00390625" style="64" customWidth="1"/>
    <col min="17" max="17" width="15.00390625" style="64" customWidth="1"/>
    <col min="18" max="19" width="14.28125" style="64" customWidth="1"/>
    <col min="20" max="20" width="12.8515625" style="64" customWidth="1"/>
    <col min="21" max="21" width="13.421875" style="66" customWidth="1"/>
    <col min="22" max="22" width="13.421875" style="64" customWidth="1"/>
    <col min="23" max="23" width="24.140625" style="52" customWidth="1"/>
    <col min="24" max="16384" width="9.28125" style="52" customWidth="1"/>
  </cols>
  <sheetData>
    <row r="2" spans="13:23" ht="20.25" customHeight="1">
      <c r="M2" s="65"/>
      <c r="N2" s="65"/>
      <c r="O2" s="65"/>
      <c r="P2" s="65"/>
      <c r="S2" s="65"/>
      <c r="V2" s="67"/>
      <c r="W2" s="51" t="s">
        <v>420</v>
      </c>
    </row>
    <row r="3" spans="1:22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68"/>
    </row>
    <row r="4" spans="1:22" ht="27" customHeight="1">
      <c r="A4" s="164" t="s">
        <v>422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20:23" ht="21" customHeight="1" thickBot="1">
      <c r="T5" s="70"/>
      <c r="W5" s="53" t="s">
        <v>278</v>
      </c>
    </row>
    <row r="6" spans="1:23" ht="21.75" customHeight="1">
      <c r="A6" s="166" t="s">
        <v>279</v>
      </c>
      <c r="B6" s="168" t="s">
        <v>280</v>
      </c>
      <c r="C6" s="170" t="s">
        <v>281</v>
      </c>
      <c r="D6" s="172" t="s">
        <v>127</v>
      </c>
      <c r="E6" s="160" t="s">
        <v>273</v>
      </c>
      <c r="F6" s="160"/>
      <c r="G6" s="160"/>
      <c r="H6" s="160" t="s">
        <v>274</v>
      </c>
      <c r="I6" s="160"/>
      <c r="J6" s="160"/>
      <c r="K6" s="160" t="s">
        <v>125</v>
      </c>
      <c r="L6" s="160"/>
      <c r="M6" s="160"/>
      <c r="N6" s="175" t="s">
        <v>275</v>
      </c>
      <c r="O6" s="175"/>
      <c r="P6" s="175"/>
      <c r="Q6" s="160" t="s">
        <v>126</v>
      </c>
      <c r="R6" s="160"/>
      <c r="S6" s="160"/>
      <c r="T6" s="160" t="s">
        <v>276</v>
      </c>
      <c r="U6" s="160"/>
      <c r="V6" s="160"/>
      <c r="W6" s="54" t="s">
        <v>244</v>
      </c>
    </row>
    <row r="7" spans="1:23" ht="21" customHeight="1">
      <c r="A7" s="167"/>
      <c r="B7" s="169"/>
      <c r="C7" s="171"/>
      <c r="D7" s="173"/>
      <c r="E7" s="174" t="s">
        <v>282</v>
      </c>
      <c r="F7" s="174" t="s">
        <v>283</v>
      </c>
      <c r="G7" s="174"/>
      <c r="H7" s="174" t="s">
        <v>282</v>
      </c>
      <c r="I7" s="174" t="s">
        <v>283</v>
      </c>
      <c r="J7" s="174"/>
      <c r="K7" s="174" t="s">
        <v>282</v>
      </c>
      <c r="L7" s="174" t="s">
        <v>283</v>
      </c>
      <c r="M7" s="174"/>
      <c r="N7" s="174" t="s">
        <v>282</v>
      </c>
      <c r="O7" s="174" t="s">
        <v>283</v>
      </c>
      <c r="P7" s="174"/>
      <c r="Q7" s="174" t="s">
        <v>282</v>
      </c>
      <c r="R7" s="174" t="s">
        <v>283</v>
      </c>
      <c r="S7" s="174"/>
      <c r="T7" s="174" t="s">
        <v>282</v>
      </c>
      <c r="U7" s="174" t="s">
        <v>283</v>
      </c>
      <c r="V7" s="174"/>
      <c r="W7" s="154" t="s">
        <v>277</v>
      </c>
    </row>
    <row r="8" spans="1:23" ht="33" customHeight="1">
      <c r="A8" s="167"/>
      <c r="B8" s="169"/>
      <c r="C8" s="171"/>
      <c r="D8" s="173"/>
      <c r="E8" s="174"/>
      <c r="F8" s="71" t="s">
        <v>284</v>
      </c>
      <c r="G8" s="71" t="s">
        <v>285</v>
      </c>
      <c r="H8" s="174"/>
      <c r="I8" s="71" t="s">
        <v>284</v>
      </c>
      <c r="J8" s="71" t="s">
        <v>285</v>
      </c>
      <c r="K8" s="174"/>
      <c r="L8" s="71" t="s">
        <v>284</v>
      </c>
      <c r="M8" s="71" t="s">
        <v>285</v>
      </c>
      <c r="N8" s="174"/>
      <c r="O8" s="71" t="s">
        <v>284</v>
      </c>
      <c r="P8" s="71" t="s">
        <v>285</v>
      </c>
      <c r="Q8" s="174"/>
      <c r="R8" s="71" t="s">
        <v>284</v>
      </c>
      <c r="S8" s="71" t="s">
        <v>285</v>
      </c>
      <c r="T8" s="174"/>
      <c r="U8" s="72" t="s">
        <v>284</v>
      </c>
      <c r="V8" s="71" t="s">
        <v>285</v>
      </c>
      <c r="W8" s="154"/>
    </row>
    <row r="9" spans="1:23" s="69" customFormat="1" ht="23.25" customHeight="1">
      <c r="A9" s="73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19</v>
      </c>
      <c r="T9" s="74">
        <v>20</v>
      </c>
      <c r="U9" s="75">
        <v>21</v>
      </c>
      <c r="V9" s="74">
        <v>22</v>
      </c>
      <c r="W9" s="55">
        <v>22</v>
      </c>
    </row>
    <row r="10" spans="1:23" s="69" customFormat="1" ht="23.25" customHeight="1">
      <c r="A10" s="76" t="s">
        <v>1</v>
      </c>
      <c r="B10" s="77" t="s">
        <v>286</v>
      </c>
      <c r="C10" s="78" t="s">
        <v>2</v>
      </c>
      <c r="D10" s="78"/>
      <c r="E10" s="79">
        <f>F10+G10</f>
        <v>583574.3</v>
      </c>
      <c r="F10" s="79">
        <f>F12+F46+F61</f>
        <v>494419</v>
      </c>
      <c r="G10" s="79">
        <f>G46</f>
        <v>89155.3</v>
      </c>
      <c r="H10" s="79">
        <f>I10+J10</f>
        <v>544489</v>
      </c>
      <c r="I10" s="79">
        <f>I12+I46+I61</f>
        <v>544489</v>
      </c>
      <c r="J10" s="79">
        <f>J46</f>
        <v>0</v>
      </c>
      <c r="K10" s="80">
        <f>L10</f>
        <v>667061</v>
      </c>
      <c r="L10" s="80">
        <f>L12+L46+L61</f>
        <v>667061</v>
      </c>
      <c r="M10" s="80"/>
      <c r="N10" s="80">
        <f>O10+P10</f>
        <v>122572</v>
      </c>
      <c r="O10" s="80">
        <f>L10-I10</f>
        <v>122572</v>
      </c>
      <c r="P10" s="80"/>
      <c r="Q10" s="80">
        <f>R10</f>
        <v>670332.5</v>
      </c>
      <c r="R10" s="80">
        <f>R12+R46+R61</f>
        <v>670332.5</v>
      </c>
      <c r="S10" s="80"/>
      <c r="T10" s="80">
        <f>U10</f>
        <v>689558.5</v>
      </c>
      <c r="U10" s="81">
        <f>U12+U46+U61</f>
        <v>689558.5</v>
      </c>
      <c r="V10" s="80"/>
      <c r="W10" s="56"/>
    </row>
    <row r="11" spans="1:23" ht="16.5" customHeight="1">
      <c r="A11" s="82"/>
      <c r="B11" s="83" t="s">
        <v>283</v>
      </c>
      <c r="C11" s="84"/>
      <c r="D11" s="84"/>
      <c r="E11" s="49"/>
      <c r="F11" s="49"/>
      <c r="G11" s="49"/>
      <c r="H11" s="49"/>
      <c r="I11" s="49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85"/>
      <c r="V11" s="48"/>
      <c r="W11" s="57"/>
    </row>
    <row r="12" spans="1:23" s="69" customFormat="1" ht="40.5" customHeight="1">
      <c r="A12" s="76" t="s">
        <v>3</v>
      </c>
      <c r="B12" s="77" t="s">
        <v>287</v>
      </c>
      <c r="C12" s="78" t="s">
        <v>4</v>
      </c>
      <c r="D12" s="78"/>
      <c r="E12" s="79">
        <f>F12</f>
        <v>223397.69999999998</v>
      </c>
      <c r="F12" s="79">
        <f>F14+F19+F22</f>
        <v>223397.69999999998</v>
      </c>
      <c r="G12" s="79"/>
      <c r="H12" s="79">
        <f>I12</f>
        <v>276240.8</v>
      </c>
      <c r="I12" s="79">
        <f>I14+I19+I22</f>
        <v>276240.8</v>
      </c>
      <c r="J12" s="79"/>
      <c r="K12" s="80">
        <f>L12</f>
        <v>318790</v>
      </c>
      <c r="L12" s="79">
        <f>L14+L19+L22</f>
        <v>318790</v>
      </c>
      <c r="M12" s="80"/>
      <c r="N12" s="80">
        <f>O12+P12</f>
        <v>42549.20000000001</v>
      </c>
      <c r="O12" s="80">
        <f>L12-I12</f>
        <v>42549.20000000001</v>
      </c>
      <c r="P12" s="80"/>
      <c r="Q12" s="80">
        <f>R12</f>
        <v>338590</v>
      </c>
      <c r="R12" s="79">
        <f>R14+R19+R22</f>
        <v>338590</v>
      </c>
      <c r="S12" s="80"/>
      <c r="T12" s="80">
        <f>U12</f>
        <v>357020</v>
      </c>
      <c r="U12" s="86">
        <f>U14+U19+U22</f>
        <v>357020</v>
      </c>
      <c r="V12" s="79"/>
      <c r="W12" s="56"/>
    </row>
    <row r="13" spans="1:23" ht="19.5" customHeight="1">
      <c r="A13" s="82"/>
      <c r="B13" s="83" t="s">
        <v>283</v>
      </c>
      <c r="C13" s="84"/>
      <c r="D13" s="84"/>
      <c r="E13" s="49"/>
      <c r="F13" s="49"/>
      <c r="G13" s="49"/>
      <c r="H13" s="49"/>
      <c r="I13" s="49"/>
      <c r="J13" s="49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85"/>
      <c r="V13" s="48"/>
      <c r="W13" s="57"/>
    </row>
    <row r="14" spans="1:23" s="69" customFormat="1" ht="39.75" customHeight="1">
      <c r="A14" s="76" t="s">
        <v>5</v>
      </c>
      <c r="B14" s="77" t="s">
        <v>288</v>
      </c>
      <c r="C14" s="78" t="s">
        <v>6</v>
      </c>
      <c r="D14" s="78"/>
      <c r="E14" s="79">
        <f>F14</f>
        <v>114140.3</v>
      </c>
      <c r="F14" s="79">
        <f>F16+F17+F18</f>
        <v>114140.3</v>
      </c>
      <c r="G14" s="79"/>
      <c r="H14" s="79">
        <f>I14</f>
        <v>154619</v>
      </c>
      <c r="I14" s="79">
        <f>I16+I17+I18</f>
        <v>154619</v>
      </c>
      <c r="J14" s="79"/>
      <c r="K14" s="80">
        <f>L14</f>
        <v>192000</v>
      </c>
      <c r="L14" s="79">
        <f>L16+L17+L18</f>
        <v>192000</v>
      </c>
      <c r="M14" s="80"/>
      <c r="N14" s="80">
        <f>O14+P14</f>
        <v>37381</v>
      </c>
      <c r="O14" s="80">
        <f>L14-I14</f>
        <v>37381</v>
      </c>
      <c r="P14" s="80"/>
      <c r="Q14" s="80">
        <f>R14</f>
        <v>211800</v>
      </c>
      <c r="R14" s="79">
        <f>R16+R17+R18</f>
        <v>211800</v>
      </c>
      <c r="S14" s="80"/>
      <c r="T14" s="80">
        <f>U14</f>
        <v>224000</v>
      </c>
      <c r="U14" s="86">
        <f>U16+U17+U18</f>
        <v>224000</v>
      </c>
      <c r="V14" s="79"/>
      <c r="W14" s="56"/>
    </row>
    <row r="15" spans="1:23" ht="12.75" customHeight="1">
      <c r="A15" s="82"/>
      <c r="B15" s="83" t="s">
        <v>283</v>
      </c>
      <c r="C15" s="84"/>
      <c r="D15" s="84"/>
      <c r="E15" s="49"/>
      <c r="F15" s="49"/>
      <c r="G15" s="49"/>
      <c r="H15" s="49"/>
      <c r="I15" s="49"/>
      <c r="J15" s="49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85"/>
      <c r="V15" s="48"/>
      <c r="W15" s="57"/>
    </row>
    <row r="16" spans="1:23" s="69" customFormat="1" ht="48.75" customHeight="1">
      <c r="A16" s="87" t="s">
        <v>7</v>
      </c>
      <c r="B16" s="88" t="s">
        <v>289</v>
      </c>
      <c r="C16" s="89" t="s">
        <v>2</v>
      </c>
      <c r="D16" s="90" t="s">
        <v>398</v>
      </c>
      <c r="E16" s="91">
        <f>F16</f>
        <v>14819.5</v>
      </c>
      <c r="F16" s="91">
        <v>14819.5</v>
      </c>
      <c r="G16" s="91"/>
      <c r="H16" s="91">
        <f>I16</f>
        <v>11800</v>
      </c>
      <c r="I16" s="91">
        <f>'2 +'!H16</f>
        <v>11800</v>
      </c>
      <c r="J16" s="91"/>
      <c r="K16" s="47">
        <f>L16</f>
        <v>10500</v>
      </c>
      <c r="L16" s="47">
        <f>'2 +'!K16</f>
        <v>10500</v>
      </c>
      <c r="M16" s="47"/>
      <c r="N16" s="47">
        <f>O16+P16</f>
        <v>-1300</v>
      </c>
      <c r="O16" s="47">
        <f>L16-I16</f>
        <v>-1300</v>
      </c>
      <c r="P16" s="47"/>
      <c r="Q16" s="47">
        <f>R16</f>
        <v>9800</v>
      </c>
      <c r="R16" s="47">
        <f>'2 +'!Q16</f>
        <v>9800</v>
      </c>
      <c r="S16" s="47"/>
      <c r="T16" s="47">
        <f>U16</f>
        <v>8500</v>
      </c>
      <c r="U16" s="85">
        <f>'2 +'!T16</f>
        <v>8500</v>
      </c>
      <c r="V16" s="47"/>
      <c r="W16" s="58" t="s">
        <v>418</v>
      </c>
    </row>
    <row r="17" spans="1:23" s="69" customFormat="1" ht="33.75" customHeight="1">
      <c r="A17" s="87" t="s">
        <v>8</v>
      </c>
      <c r="B17" s="88" t="s">
        <v>290</v>
      </c>
      <c r="C17" s="89" t="s">
        <v>2</v>
      </c>
      <c r="D17" s="90" t="s">
        <v>398</v>
      </c>
      <c r="E17" s="91">
        <f>F17</f>
        <v>9444.3</v>
      </c>
      <c r="F17" s="91">
        <v>9444.3</v>
      </c>
      <c r="G17" s="91"/>
      <c r="H17" s="91">
        <f>I17</f>
        <v>6045</v>
      </c>
      <c r="I17" s="91">
        <f>'2 +'!H17</f>
        <v>6045</v>
      </c>
      <c r="J17" s="91"/>
      <c r="K17" s="47">
        <f>L17</f>
        <v>6500</v>
      </c>
      <c r="L17" s="47">
        <f>'2 +'!K17</f>
        <v>6500</v>
      </c>
      <c r="M17" s="47"/>
      <c r="N17" s="47">
        <f>O17+P17</f>
        <v>455</v>
      </c>
      <c r="O17" s="47">
        <f>L17-I17</f>
        <v>455</v>
      </c>
      <c r="P17" s="47"/>
      <c r="Q17" s="47">
        <f>R17</f>
        <v>5500</v>
      </c>
      <c r="R17" s="47">
        <f>'2 +'!Q17</f>
        <v>5500</v>
      </c>
      <c r="S17" s="47"/>
      <c r="T17" s="47">
        <f>U17</f>
        <v>5000</v>
      </c>
      <c r="U17" s="85">
        <f>'2 +'!T17</f>
        <v>5000</v>
      </c>
      <c r="V17" s="47"/>
      <c r="W17" s="58" t="s">
        <v>418</v>
      </c>
    </row>
    <row r="18" spans="1:23" s="69" customFormat="1" ht="33.75" customHeight="1">
      <c r="A18" s="87" t="s">
        <v>9</v>
      </c>
      <c r="B18" s="88" t="s">
        <v>291</v>
      </c>
      <c r="C18" s="89" t="s">
        <v>2</v>
      </c>
      <c r="D18" s="90" t="s">
        <v>398</v>
      </c>
      <c r="E18" s="91">
        <f>F18</f>
        <v>89876.5</v>
      </c>
      <c r="F18" s="91">
        <v>89876.5</v>
      </c>
      <c r="G18" s="91"/>
      <c r="H18" s="91">
        <f>I18</f>
        <v>136774</v>
      </c>
      <c r="I18" s="91">
        <f>'2 +'!H18</f>
        <v>136774</v>
      </c>
      <c r="J18" s="91"/>
      <c r="K18" s="47">
        <f>L18</f>
        <v>175000</v>
      </c>
      <c r="L18" s="47">
        <f>'2 +'!K18</f>
        <v>175000</v>
      </c>
      <c r="M18" s="47"/>
      <c r="N18" s="47">
        <f>O18+P18</f>
        <v>38226</v>
      </c>
      <c r="O18" s="47">
        <f>L18-I18</f>
        <v>38226</v>
      </c>
      <c r="P18" s="47"/>
      <c r="Q18" s="47">
        <f>R18</f>
        <v>196500</v>
      </c>
      <c r="R18" s="47">
        <f>'2 +'!Q18</f>
        <v>196500</v>
      </c>
      <c r="S18" s="47"/>
      <c r="T18" s="47">
        <f>U18</f>
        <v>210500</v>
      </c>
      <c r="U18" s="85">
        <f>'2 +'!T18</f>
        <v>210500</v>
      </c>
      <c r="V18" s="47"/>
      <c r="W18" s="59" t="s">
        <v>411</v>
      </c>
    </row>
    <row r="19" spans="1:23" s="69" customFormat="1" ht="19.5" customHeight="1">
      <c r="A19" s="76" t="s">
        <v>10</v>
      </c>
      <c r="B19" s="77" t="s">
        <v>292</v>
      </c>
      <c r="C19" s="78" t="s">
        <v>11</v>
      </c>
      <c r="D19" s="78"/>
      <c r="E19" s="79">
        <f>F19</f>
        <v>90459</v>
      </c>
      <c r="F19" s="79">
        <f>F21</f>
        <v>90459</v>
      </c>
      <c r="G19" s="79"/>
      <c r="H19" s="79">
        <f>I19</f>
        <v>105376.2</v>
      </c>
      <c r="I19" s="79">
        <f>I21</f>
        <v>105376.2</v>
      </c>
      <c r="J19" s="79"/>
      <c r="K19" s="80">
        <f>L19</f>
        <v>110000</v>
      </c>
      <c r="L19" s="80">
        <f>L21</f>
        <v>110000</v>
      </c>
      <c r="M19" s="80"/>
      <c r="N19" s="80">
        <f>O19+P19</f>
        <v>4623.800000000003</v>
      </c>
      <c r="O19" s="80">
        <f>L19-I19</f>
        <v>4623.800000000003</v>
      </c>
      <c r="P19" s="80"/>
      <c r="Q19" s="80">
        <f>R19</f>
        <v>110000</v>
      </c>
      <c r="R19" s="80">
        <f>R21</f>
        <v>110000</v>
      </c>
      <c r="S19" s="80"/>
      <c r="T19" s="80">
        <f>U19</f>
        <v>115000</v>
      </c>
      <c r="U19" s="81">
        <f>U21</f>
        <v>115000</v>
      </c>
      <c r="V19" s="80"/>
      <c r="W19" s="59"/>
    </row>
    <row r="20" spans="1:23" ht="16.5" customHeight="1">
      <c r="A20" s="82"/>
      <c r="B20" s="83" t="s">
        <v>283</v>
      </c>
      <c r="C20" s="84"/>
      <c r="D20" s="84"/>
      <c r="E20" s="49"/>
      <c r="F20" s="49"/>
      <c r="G20" s="49"/>
      <c r="H20" s="49"/>
      <c r="I20" s="49"/>
      <c r="J20" s="49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85"/>
      <c r="V20" s="48"/>
      <c r="W20" s="57"/>
    </row>
    <row r="21" spans="1:23" s="69" customFormat="1" ht="19.5" customHeight="1">
      <c r="A21" s="87" t="s">
        <v>12</v>
      </c>
      <c r="B21" s="88" t="s">
        <v>293</v>
      </c>
      <c r="C21" s="89" t="s">
        <v>2</v>
      </c>
      <c r="D21" s="89"/>
      <c r="E21" s="91">
        <f>F21</f>
        <v>90459</v>
      </c>
      <c r="F21" s="91">
        <v>90459</v>
      </c>
      <c r="G21" s="91"/>
      <c r="H21" s="91">
        <f>I21</f>
        <v>105376.2</v>
      </c>
      <c r="I21" s="91">
        <f>'2 +'!H21</f>
        <v>105376.2</v>
      </c>
      <c r="J21" s="91"/>
      <c r="K21" s="47">
        <f>L21</f>
        <v>110000</v>
      </c>
      <c r="L21" s="47">
        <f>'2 +'!K21</f>
        <v>110000</v>
      </c>
      <c r="M21" s="47"/>
      <c r="N21" s="47">
        <f>O21+P21</f>
        <v>4623.800000000003</v>
      </c>
      <c r="O21" s="47">
        <f>L21-I21</f>
        <v>4623.800000000003</v>
      </c>
      <c r="P21" s="47"/>
      <c r="Q21" s="47">
        <f>R21</f>
        <v>110000</v>
      </c>
      <c r="R21" s="47">
        <f>'2 +'!Q21</f>
        <v>110000</v>
      </c>
      <c r="S21" s="47"/>
      <c r="T21" s="47">
        <f>U21</f>
        <v>115000</v>
      </c>
      <c r="U21" s="85">
        <f>'2 +'!T21</f>
        <v>115000</v>
      </c>
      <c r="V21" s="47"/>
      <c r="W21" s="56"/>
    </row>
    <row r="22" spans="1:23" s="69" customFormat="1" ht="80.25" customHeight="1">
      <c r="A22" s="76" t="s">
        <v>13</v>
      </c>
      <c r="B22" s="77" t="s">
        <v>294</v>
      </c>
      <c r="C22" s="78" t="s">
        <v>14</v>
      </c>
      <c r="D22" s="78"/>
      <c r="E22" s="79">
        <f>F22</f>
        <v>18798.399999999998</v>
      </c>
      <c r="F22" s="79">
        <f>SUM(F24:F41)</f>
        <v>18798.399999999998</v>
      </c>
      <c r="G22" s="79"/>
      <c r="H22" s="79">
        <f>I22</f>
        <v>16245.6</v>
      </c>
      <c r="I22" s="79">
        <f>SUM(I24:I41)</f>
        <v>16245.6</v>
      </c>
      <c r="J22" s="79"/>
      <c r="K22" s="80">
        <f>L22</f>
        <v>16790</v>
      </c>
      <c r="L22" s="79">
        <f>SUM(L24:L41)</f>
        <v>16790</v>
      </c>
      <c r="M22" s="80"/>
      <c r="N22" s="80">
        <f>O22+P22</f>
        <v>544.3999999999996</v>
      </c>
      <c r="O22" s="80">
        <f>L22-I22</f>
        <v>544.3999999999996</v>
      </c>
      <c r="P22" s="80"/>
      <c r="Q22" s="80">
        <f>R22</f>
        <v>16790</v>
      </c>
      <c r="R22" s="79">
        <f>SUM(R24:R41)</f>
        <v>16790</v>
      </c>
      <c r="S22" s="80"/>
      <c r="T22" s="80">
        <f>U22</f>
        <v>18020</v>
      </c>
      <c r="U22" s="86">
        <f>SUM(U24:U41)</f>
        <v>18020</v>
      </c>
      <c r="V22" s="80"/>
      <c r="W22" s="56"/>
    </row>
    <row r="23" spans="1:23" ht="12.75" customHeight="1">
      <c r="A23" s="82"/>
      <c r="B23" s="83" t="s">
        <v>283</v>
      </c>
      <c r="C23" s="84"/>
      <c r="D23" s="84"/>
      <c r="E23" s="49"/>
      <c r="F23" s="49"/>
      <c r="G23" s="49"/>
      <c r="H23" s="49"/>
      <c r="I23" s="49"/>
      <c r="J23" s="49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85"/>
      <c r="V23" s="48"/>
      <c r="W23" s="57"/>
    </row>
    <row r="24" spans="1:23" ht="39" customHeight="1">
      <c r="A24" s="82" t="s">
        <v>15</v>
      </c>
      <c r="B24" s="83" t="s">
        <v>295</v>
      </c>
      <c r="C24" s="84" t="s">
        <v>2</v>
      </c>
      <c r="D24" s="90" t="s">
        <v>399</v>
      </c>
      <c r="E24" s="49">
        <f>F24</f>
        <v>6148</v>
      </c>
      <c r="F24" s="49">
        <v>6148</v>
      </c>
      <c r="G24" s="49"/>
      <c r="H24" s="49">
        <f>I24</f>
        <v>4800</v>
      </c>
      <c r="I24" s="49">
        <f>'2 +'!H24</f>
        <v>4800</v>
      </c>
      <c r="J24" s="49"/>
      <c r="K24" s="48">
        <f>L24</f>
        <v>5000</v>
      </c>
      <c r="L24" s="49">
        <f>'2 +'!K24</f>
        <v>5000</v>
      </c>
      <c r="M24" s="48"/>
      <c r="N24" s="48">
        <f>O24</f>
        <v>200</v>
      </c>
      <c r="O24" s="48">
        <f>L24-I24</f>
        <v>200</v>
      </c>
      <c r="P24" s="48"/>
      <c r="Q24" s="48">
        <f>R24</f>
        <v>5000</v>
      </c>
      <c r="R24" s="48">
        <f>'2 +'!Q24</f>
        <v>5000</v>
      </c>
      <c r="S24" s="48"/>
      <c r="T24" s="48">
        <f>U24</f>
        <v>5000</v>
      </c>
      <c r="U24" s="85">
        <f>'2 +'!T24</f>
        <v>5000</v>
      </c>
      <c r="V24" s="48"/>
      <c r="W24" s="57"/>
    </row>
    <row r="25" spans="1:23" ht="56.25" customHeight="1">
      <c r="A25" s="82" t="s">
        <v>16</v>
      </c>
      <c r="B25" s="83" t="s">
        <v>296</v>
      </c>
      <c r="C25" s="84" t="s">
        <v>2</v>
      </c>
      <c r="D25" s="90" t="s">
        <v>399</v>
      </c>
      <c r="E25" s="49">
        <f aca="true" t="shared" si="0" ref="E25:E41">F25</f>
        <v>255</v>
      </c>
      <c r="F25" s="49">
        <v>255</v>
      </c>
      <c r="G25" s="49"/>
      <c r="H25" s="49">
        <f>I25</f>
        <v>120</v>
      </c>
      <c r="I25" s="49">
        <f>'2 +'!H25</f>
        <v>120</v>
      </c>
      <c r="J25" s="49"/>
      <c r="K25" s="48">
        <f>L25</f>
        <v>170</v>
      </c>
      <c r="L25" s="49">
        <f>'2 +'!K25</f>
        <v>170</v>
      </c>
      <c r="M25" s="48"/>
      <c r="N25" s="48">
        <f aca="true" t="shared" si="1" ref="N25:N41">O25</f>
        <v>50</v>
      </c>
      <c r="O25" s="48">
        <f aca="true" t="shared" si="2" ref="O25:O41">L25-I25</f>
        <v>50</v>
      </c>
      <c r="P25" s="48"/>
      <c r="Q25" s="48">
        <f>R25</f>
        <v>170</v>
      </c>
      <c r="R25" s="48">
        <f>'2 +'!Q25</f>
        <v>170</v>
      </c>
      <c r="S25" s="48"/>
      <c r="T25" s="48">
        <f>U25</f>
        <v>180</v>
      </c>
      <c r="U25" s="85">
        <f>'2 +'!T25</f>
        <v>180</v>
      </c>
      <c r="V25" s="48"/>
      <c r="W25" s="57"/>
    </row>
    <row r="26" spans="1:23" ht="35.25" customHeight="1">
      <c r="A26" s="82" t="s">
        <v>17</v>
      </c>
      <c r="B26" s="83" t="s">
        <v>297</v>
      </c>
      <c r="C26" s="84" t="s">
        <v>2</v>
      </c>
      <c r="D26" s="90" t="s">
        <v>399</v>
      </c>
      <c r="E26" s="49">
        <f t="shared" si="0"/>
        <v>140</v>
      </c>
      <c r="F26" s="49">
        <v>140</v>
      </c>
      <c r="G26" s="49"/>
      <c r="H26" s="49">
        <f>I26</f>
        <v>110</v>
      </c>
      <c r="I26" s="49">
        <f>'2 +'!H26</f>
        <v>110</v>
      </c>
      <c r="J26" s="49"/>
      <c r="K26" s="48">
        <f aca="true" t="shared" si="3" ref="K26:K38">L26</f>
        <v>120</v>
      </c>
      <c r="L26" s="49">
        <f>'2 +'!K26</f>
        <v>120</v>
      </c>
      <c r="M26" s="48"/>
      <c r="N26" s="48">
        <f t="shared" si="1"/>
        <v>10</v>
      </c>
      <c r="O26" s="48">
        <f t="shared" si="2"/>
        <v>10</v>
      </c>
      <c r="P26" s="48"/>
      <c r="Q26" s="48">
        <f>R26</f>
        <v>120</v>
      </c>
      <c r="R26" s="48">
        <f>'2 +'!Q26</f>
        <v>120</v>
      </c>
      <c r="S26" s="48"/>
      <c r="T26" s="48">
        <f>U26</f>
        <v>130</v>
      </c>
      <c r="U26" s="85">
        <f>'2 +'!T26</f>
        <v>130</v>
      </c>
      <c r="V26" s="48"/>
      <c r="W26" s="57"/>
    </row>
    <row r="27" spans="1:23" ht="76.5">
      <c r="A27" s="82" t="s">
        <v>18</v>
      </c>
      <c r="B27" s="83" t="s">
        <v>298</v>
      </c>
      <c r="C27" s="84" t="s">
        <v>2</v>
      </c>
      <c r="D27" s="90" t="s">
        <v>398</v>
      </c>
      <c r="E27" s="49">
        <f t="shared" si="0"/>
        <v>200</v>
      </c>
      <c r="F27" s="49">
        <v>200</v>
      </c>
      <c r="G27" s="49"/>
      <c r="H27" s="49">
        <f>I27</f>
        <v>0</v>
      </c>
      <c r="I27" s="49">
        <f>'2 +'!H27</f>
        <v>0</v>
      </c>
      <c r="J27" s="49"/>
      <c r="K27" s="48">
        <f t="shared" si="3"/>
        <v>200</v>
      </c>
      <c r="L27" s="49">
        <f>'2 +'!K27</f>
        <v>200</v>
      </c>
      <c r="M27" s="48"/>
      <c r="N27" s="48">
        <f t="shared" si="1"/>
        <v>200</v>
      </c>
      <c r="O27" s="48">
        <f t="shared" si="2"/>
        <v>200</v>
      </c>
      <c r="P27" s="48"/>
      <c r="Q27" s="48">
        <f>R27</f>
        <v>200</v>
      </c>
      <c r="R27" s="48">
        <f>'2 +'!Q27</f>
        <v>200</v>
      </c>
      <c r="S27" s="48"/>
      <c r="T27" s="48">
        <f>U27</f>
        <v>200</v>
      </c>
      <c r="U27" s="85">
        <f>'2 +'!T27</f>
        <v>200</v>
      </c>
      <c r="V27" s="48"/>
      <c r="W27" s="57"/>
    </row>
    <row r="28" spans="1:23" ht="82.5" customHeight="1">
      <c r="A28" s="82" t="s">
        <v>19</v>
      </c>
      <c r="B28" s="83" t="s">
        <v>299</v>
      </c>
      <c r="C28" s="84" t="s">
        <v>2</v>
      </c>
      <c r="D28" s="90" t="s">
        <v>398</v>
      </c>
      <c r="E28" s="49">
        <f t="shared" si="0"/>
        <v>120</v>
      </c>
      <c r="F28" s="49">
        <v>120</v>
      </c>
      <c r="G28" s="49"/>
      <c r="H28" s="49">
        <f>I28</f>
        <v>120</v>
      </c>
      <c r="I28" s="49">
        <f>'2 +'!H28</f>
        <v>120</v>
      </c>
      <c r="J28" s="49"/>
      <c r="K28" s="48">
        <f t="shared" si="3"/>
        <v>120</v>
      </c>
      <c r="L28" s="49">
        <f>'2 +'!K28</f>
        <v>120</v>
      </c>
      <c r="M28" s="48"/>
      <c r="N28" s="48">
        <f t="shared" si="1"/>
        <v>0</v>
      </c>
      <c r="O28" s="48">
        <f t="shared" si="2"/>
        <v>0</v>
      </c>
      <c r="P28" s="48"/>
      <c r="Q28" s="48">
        <f>R28</f>
        <v>120</v>
      </c>
      <c r="R28" s="48">
        <f>'2 +'!Q28</f>
        <v>120</v>
      </c>
      <c r="S28" s="48"/>
      <c r="T28" s="48">
        <f>U28</f>
        <v>180</v>
      </c>
      <c r="U28" s="85">
        <f>'2 +'!T28</f>
        <v>180</v>
      </c>
      <c r="V28" s="48"/>
      <c r="W28" s="57"/>
    </row>
    <row r="29" spans="1:23" ht="51.75" customHeight="1" hidden="1">
      <c r="A29" s="82" t="s">
        <v>20</v>
      </c>
      <c r="B29" s="92" t="s">
        <v>21</v>
      </c>
      <c r="C29" s="84" t="s">
        <v>2</v>
      </c>
      <c r="D29" s="90"/>
      <c r="E29" s="49">
        <f t="shared" si="0"/>
        <v>0</v>
      </c>
      <c r="F29" s="49"/>
      <c r="G29" s="49"/>
      <c r="H29" s="49"/>
      <c r="I29" s="49">
        <f>'2 +'!H29</f>
        <v>0</v>
      </c>
      <c r="J29" s="49"/>
      <c r="K29" s="48">
        <f t="shared" si="3"/>
        <v>0</v>
      </c>
      <c r="L29" s="49">
        <f>'2 +'!K29</f>
        <v>0</v>
      </c>
      <c r="M29" s="48"/>
      <c r="N29" s="48">
        <f t="shared" si="1"/>
        <v>0</v>
      </c>
      <c r="O29" s="48">
        <f t="shared" si="2"/>
        <v>0</v>
      </c>
      <c r="P29" s="48"/>
      <c r="Q29" s="48"/>
      <c r="R29" s="48">
        <f>'2 +'!Q29</f>
        <v>0</v>
      </c>
      <c r="S29" s="48"/>
      <c r="T29" s="48"/>
      <c r="U29" s="85">
        <f>'2 +'!T29</f>
        <v>0</v>
      </c>
      <c r="V29" s="48"/>
      <c r="W29" s="57"/>
    </row>
    <row r="30" spans="1:23" ht="40.5" customHeight="1">
      <c r="A30" s="82" t="s">
        <v>22</v>
      </c>
      <c r="B30" s="83" t="s">
        <v>300</v>
      </c>
      <c r="C30" s="84" t="s">
        <v>2</v>
      </c>
      <c r="D30" s="90" t="s">
        <v>398</v>
      </c>
      <c r="E30" s="49">
        <f t="shared" si="0"/>
        <v>7464.1</v>
      </c>
      <c r="F30" s="49">
        <v>7464.1</v>
      </c>
      <c r="G30" s="49"/>
      <c r="H30" s="49">
        <f>I30</f>
        <v>7098.5</v>
      </c>
      <c r="I30" s="49">
        <f>'2 +'!H30</f>
        <v>7098.5</v>
      </c>
      <c r="J30" s="49"/>
      <c r="K30" s="48">
        <f t="shared" si="3"/>
        <v>7250</v>
      </c>
      <c r="L30" s="49">
        <f>'2 +'!K30</f>
        <v>7250</v>
      </c>
      <c r="M30" s="48"/>
      <c r="N30" s="48">
        <f t="shared" si="1"/>
        <v>151.5</v>
      </c>
      <c r="O30" s="48">
        <f t="shared" si="2"/>
        <v>151.5</v>
      </c>
      <c r="P30" s="48"/>
      <c r="Q30" s="48">
        <f>R30</f>
        <v>7250</v>
      </c>
      <c r="R30" s="48">
        <f>'2 +'!Q30</f>
        <v>7250</v>
      </c>
      <c r="S30" s="48"/>
      <c r="T30" s="48">
        <f>U30</f>
        <v>7700</v>
      </c>
      <c r="U30" s="85">
        <f>'2 +'!T30</f>
        <v>7700</v>
      </c>
      <c r="V30" s="48"/>
      <c r="W30" s="58" t="s">
        <v>417</v>
      </c>
    </row>
    <row r="31" spans="1:23" ht="55.5" customHeight="1">
      <c r="A31" s="82" t="s">
        <v>23</v>
      </c>
      <c r="B31" s="83" t="s">
        <v>301</v>
      </c>
      <c r="C31" s="84" t="s">
        <v>2</v>
      </c>
      <c r="D31" s="90" t="s">
        <v>398</v>
      </c>
      <c r="E31" s="49">
        <f t="shared" si="0"/>
        <v>400</v>
      </c>
      <c r="F31" s="49">
        <v>400</v>
      </c>
      <c r="G31" s="49"/>
      <c r="H31" s="49">
        <f>I31</f>
        <v>400</v>
      </c>
      <c r="I31" s="49">
        <f>'2 +'!H31</f>
        <v>400</v>
      </c>
      <c r="J31" s="49"/>
      <c r="K31" s="48">
        <f t="shared" si="3"/>
        <v>200</v>
      </c>
      <c r="L31" s="49">
        <f>'2 +'!K31</f>
        <v>200</v>
      </c>
      <c r="M31" s="48"/>
      <c r="N31" s="48">
        <f t="shared" si="1"/>
        <v>-200</v>
      </c>
      <c r="O31" s="48">
        <f t="shared" si="2"/>
        <v>-200</v>
      </c>
      <c r="P31" s="48"/>
      <c r="Q31" s="48">
        <f>R31</f>
        <v>200</v>
      </c>
      <c r="R31" s="48">
        <f>'2 +'!Q31</f>
        <v>200</v>
      </c>
      <c r="S31" s="48"/>
      <c r="T31" s="48">
        <f>U31</f>
        <v>200</v>
      </c>
      <c r="U31" s="85">
        <f>'2 +'!T31</f>
        <v>200</v>
      </c>
      <c r="V31" s="48"/>
      <c r="W31" s="57"/>
    </row>
    <row r="32" spans="1:23" ht="63.75">
      <c r="A32" s="82" t="s">
        <v>24</v>
      </c>
      <c r="B32" s="83" t="s">
        <v>302</v>
      </c>
      <c r="C32" s="84" t="s">
        <v>2</v>
      </c>
      <c r="D32" s="90" t="s">
        <v>398</v>
      </c>
      <c r="E32" s="49">
        <f t="shared" si="0"/>
        <v>230</v>
      </c>
      <c r="F32" s="49">
        <v>230</v>
      </c>
      <c r="G32" s="49"/>
      <c r="H32" s="49">
        <f>I32</f>
        <v>230</v>
      </c>
      <c r="I32" s="49">
        <f>'2 +'!H32</f>
        <v>230</v>
      </c>
      <c r="J32" s="49"/>
      <c r="K32" s="48">
        <f t="shared" si="3"/>
        <v>150</v>
      </c>
      <c r="L32" s="49">
        <f>'2 +'!K32</f>
        <v>150</v>
      </c>
      <c r="M32" s="48"/>
      <c r="N32" s="48">
        <f t="shared" si="1"/>
        <v>-80</v>
      </c>
      <c r="O32" s="48">
        <f t="shared" si="2"/>
        <v>-80</v>
      </c>
      <c r="P32" s="48"/>
      <c r="Q32" s="48">
        <f>R32</f>
        <v>150</v>
      </c>
      <c r="R32" s="48">
        <f>'2 +'!Q32</f>
        <v>150</v>
      </c>
      <c r="S32" s="48"/>
      <c r="T32" s="48">
        <f>U32</f>
        <v>210</v>
      </c>
      <c r="U32" s="85">
        <f>'2 +'!T32</f>
        <v>210</v>
      </c>
      <c r="V32" s="48"/>
      <c r="W32" s="57"/>
    </row>
    <row r="33" spans="1:23" ht="38.25">
      <c r="A33" s="82" t="s">
        <v>25</v>
      </c>
      <c r="B33" s="83" t="s">
        <v>303</v>
      </c>
      <c r="C33" s="84" t="s">
        <v>2</v>
      </c>
      <c r="D33" s="90" t="s">
        <v>398</v>
      </c>
      <c r="E33" s="49">
        <f t="shared" si="0"/>
        <v>2980</v>
      </c>
      <c r="F33" s="49">
        <v>2980</v>
      </c>
      <c r="G33" s="49"/>
      <c r="H33" s="49">
        <f>I33</f>
        <v>2710</v>
      </c>
      <c r="I33" s="49">
        <f>'2 +'!H33</f>
        <v>2710</v>
      </c>
      <c r="J33" s="49"/>
      <c r="K33" s="48">
        <f t="shared" si="3"/>
        <v>2900</v>
      </c>
      <c r="L33" s="49">
        <f>'2 +'!K33</f>
        <v>2900</v>
      </c>
      <c r="M33" s="48"/>
      <c r="N33" s="48">
        <f t="shared" si="1"/>
        <v>190</v>
      </c>
      <c r="O33" s="48">
        <f t="shared" si="2"/>
        <v>190</v>
      </c>
      <c r="P33" s="48"/>
      <c r="Q33" s="48">
        <f>R33</f>
        <v>2900</v>
      </c>
      <c r="R33" s="48">
        <f>'2 +'!Q33</f>
        <v>2900</v>
      </c>
      <c r="S33" s="48"/>
      <c r="T33" s="48">
        <f>U33</f>
        <v>3500</v>
      </c>
      <c r="U33" s="85">
        <f>'2 +'!T33</f>
        <v>3500</v>
      </c>
      <c r="V33" s="48"/>
      <c r="W33" s="57"/>
    </row>
    <row r="34" spans="1:23" ht="33.75" customHeight="1" hidden="1">
      <c r="A34" s="82" t="s">
        <v>26</v>
      </c>
      <c r="B34" s="92" t="s">
        <v>27</v>
      </c>
      <c r="C34" s="84" t="s">
        <v>2</v>
      </c>
      <c r="D34" s="84"/>
      <c r="E34" s="49">
        <f t="shared" si="0"/>
        <v>0</v>
      </c>
      <c r="F34" s="49"/>
      <c r="G34" s="49"/>
      <c r="H34" s="49"/>
      <c r="I34" s="49">
        <f>'2 +'!H34</f>
        <v>0</v>
      </c>
      <c r="J34" s="49"/>
      <c r="K34" s="48">
        <f t="shared" si="3"/>
        <v>0</v>
      </c>
      <c r="L34" s="49">
        <f>'2 +'!K34</f>
        <v>0</v>
      </c>
      <c r="M34" s="48"/>
      <c r="N34" s="48">
        <f t="shared" si="1"/>
        <v>0</v>
      </c>
      <c r="O34" s="48">
        <f t="shared" si="2"/>
        <v>0</v>
      </c>
      <c r="P34" s="48"/>
      <c r="Q34" s="48"/>
      <c r="R34" s="48">
        <f>'2 +'!Q34</f>
        <v>0</v>
      </c>
      <c r="S34" s="48"/>
      <c r="T34" s="48"/>
      <c r="U34" s="85">
        <f>'2 +'!T34</f>
        <v>0</v>
      </c>
      <c r="V34" s="48"/>
      <c r="W34" s="57"/>
    </row>
    <row r="35" spans="1:23" ht="76.5">
      <c r="A35" s="82" t="s">
        <v>28</v>
      </c>
      <c r="B35" s="83" t="s">
        <v>304</v>
      </c>
      <c r="C35" s="84" t="s">
        <v>2</v>
      </c>
      <c r="D35" s="90" t="s">
        <v>399</v>
      </c>
      <c r="E35" s="49">
        <f t="shared" si="0"/>
        <v>211.3</v>
      </c>
      <c r="F35" s="49">
        <v>211.3</v>
      </c>
      <c r="G35" s="49"/>
      <c r="H35" s="49">
        <f>I35</f>
        <v>157.1</v>
      </c>
      <c r="I35" s="49">
        <f>'2 +'!H35</f>
        <v>157.1</v>
      </c>
      <c r="J35" s="49"/>
      <c r="K35" s="48">
        <f t="shared" si="3"/>
        <v>180</v>
      </c>
      <c r="L35" s="49">
        <f>'2 +'!K35</f>
        <v>180</v>
      </c>
      <c r="M35" s="48"/>
      <c r="N35" s="48">
        <f t="shared" si="1"/>
        <v>22.900000000000006</v>
      </c>
      <c r="O35" s="48">
        <f t="shared" si="2"/>
        <v>22.900000000000006</v>
      </c>
      <c r="P35" s="48"/>
      <c r="Q35" s="48">
        <f>R35</f>
        <v>180</v>
      </c>
      <c r="R35" s="48">
        <f>'2 +'!Q35</f>
        <v>180</v>
      </c>
      <c r="S35" s="48"/>
      <c r="T35" s="48">
        <f>U35</f>
        <v>220</v>
      </c>
      <c r="U35" s="85">
        <f>'2 +'!T35</f>
        <v>220</v>
      </c>
      <c r="V35" s="48"/>
      <c r="W35" s="57"/>
    </row>
    <row r="36" spans="1:23" ht="81" customHeight="1" hidden="1">
      <c r="A36" s="82" t="s">
        <v>29</v>
      </c>
      <c r="B36" s="92" t="s">
        <v>30</v>
      </c>
      <c r="C36" s="84" t="s">
        <v>2</v>
      </c>
      <c r="D36" s="84"/>
      <c r="E36" s="49">
        <f t="shared" si="0"/>
        <v>0</v>
      </c>
      <c r="F36" s="49"/>
      <c r="G36" s="49"/>
      <c r="H36" s="49"/>
      <c r="I36" s="49">
        <f>'2 +'!H36</f>
        <v>0</v>
      </c>
      <c r="J36" s="49"/>
      <c r="K36" s="48">
        <f t="shared" si="3"/>
        <v>0</v>
      </c>
      <c r="L36" s="49">
        <f>'2 +'!K36</f>
        <v>0</v>
      </c>
      <c r="M36" s="48"/>
      <c r="N36" s="48">
        <f t="shared" si="1"/>
        <v>0</v>
      </c>
      <c r="O36" s="48">
        <f t="shared" si="2"/>
        <v>0</v>
      </c>
      <c r="P36" s="48"/>
      <c r="Q36" s="48"/>
      <c r="R36" s="48">
        <f>'2 +'!Q36</f>
        <v>0</v>
      </c>
      <c r="S36" s="48"/>
      <c r="T36" s="48"/>
      <c r="U36" s="85">
        <f>'2 +'!T36</f>
        <v>0</v>
      </c>
      <c r="V36" s="48"/>
      <c r="W36" s="57"/>
    </row>
    <row r="37" spans="1:23" ht="47.25" customHeight="1" hidden="1">
      <c r="A37" s="82" t="s">
        <v>31</v>
      </c>
      <c r="B37" s="92" t="s">
        <v>32</v>
      </c>
      <c r="C37" s="84" t="s">
        <v>2</v>
      </c>
      <c r="D37" s="84"/>
      <c r="E37" s="49">
        <f t="shared" si="0"/>
        <v>0</v>
      </c>
      <c r="F37" s="49"/>
      <c r="G37" s="49"/>
      <c r="H37" s="49"/>
      <c r="I37" s="49">
        <f>'2 +'!H37</f>
        <v>0</v>
      </c>
      <c r="J37" s="49"/>
      <c r="K37" s="48">
        <f t="shared" si="3"/>
        <v>0</v>
      </c>
      <c r="L37" s="49">
        <f>'2 +'!K37</f>
        <v>0</v>
      </c>
      <c r="M37" s="48"/>
      <c r="N37" s="48">
        <f t="shared" si="1"/>
        <v>0</v>
      </c>
      <c r="O37" s="48">
        <f t="shared" si="2"/>
        <v>0</v>
      </c>
      <c r="P37" s="48"/>
      <c r="Q37" s="48"/>
      <c r="R37" s="48">
        <f>'2 +'!Q37</f>
        <v>0</v>
      </c>
      <c r="S37" s="48"/>
      <c r="T37" s="48"/>
      <c r="U37" s="85">
        <f>'2 +'!T37</f>
        <v>0</v>
      </c>
      <c r="V37" s="48"/>
      <c r="W37" s="57"/>
    </row>
    <row r="38" spans="1:23" ht="49.5" customHeight="1">
      <c r="A38" s="82" t="s">
        <v>33</v>
      </c>
      <c r="B38" s="83" t="s">
        <v>305</v>
      </c>
      <c r="C38" s="84" t="s">
        <v>2</v>
      </c>
      <c r="D38" s="90" t="s">
        <v>398</v>
      </c>
      <c r="E38" s="49">
        <f t="shared" si="0"/>
        <v>500</v>
      </c>
      <c r="F38" s="49">
        <v>500</v>
      </c>
      <c r="G38" s="49"/>
      <c r="H38" s="49">
        <f>I38</f>
        <v>500</v>
      </c>
      <c r="I38" s="49">
        <f>'2 +'!H38</f>
        <v>500</v>
      </c>
      <c r="J38" s="49"/>
      <c r="K38" s="48">
        <f t="shared" si="3"/>
        <v>500</v>
      </c>
      <c r="L38" s="49">
        <f>'2 +'!K38</f>
        <v>500</v>
      </c>
      <c r="M38" s="48"/>
      <c r="N38" s="48">
        <f t="shared" si="1"/>
        <v>0</v>
      </c>
      <c r="O38" s="48">
        <f t="shared" si="2"/>
        <v>0</v>
      </c>
      <c r="P38" s="48"/>
      <c r="Q38" s="48">
        <f>R38</f>
        <v>500</v>
      </c>
      <c r="R38" s="48">
        <f>'2 +'!Q38</f>
        <v>500</v>
      </c>
      <c r="S38" s="48"/>
      <c r="T38" s="48">
        <f>U38</f>
        <v>500</v>
      </c>
      <c r="U38" s="85">
        <f>'2 +'!T38</f>
        <v>500</v>
      </c>
      <c r="V38" s="48"/>
      <c r="W38" s="57"/>
    </row>
    <row r="39" spans="1:23" ht="37.5" customHeight="1">
      <c r="A39" s="82" t="s">
        <v>34</v>
      </c>
      <c r="B39" s="83" t="s">
        <v>306</v>
      </c>
      <c r="C39" s="84" t="s">
        <v>2</v>
      </c>
      <c r="D39" s="90" t="s">
        <v>398</v>
      </c>
      <c r="E39" s="49">
        <f t="shared" si="0"/>
        <v>0</v>
      </c>
      <c r="F39" s="49">
        <v>0</v>
      </c>
      <c r="G39" s="49"/>
      <c r="H39" s="49">
        <f>I39</f>
        <v>0</v>
      </c>
      <c r="I39" s="49">
        <f>'2 +'!H39</f>
        <v>0</v>
      </c>
      <c r="J39" s="49"/>
      <c r="K39" s="48">
        <f>L39</f>
        <v>0</v>
      </c>
      <c r="L39" s="49">
        <f>'2 +'!K39</f>
        <v>0</v>
      </c>
      <c r="M39" s="48"/>
      <c r="N39" s="48">
        <f t="shared" si="1"/>
        <v>0</v>
      </c>
      <c r="O39" s="48">
        <f t="shared" si="2"/>
        <v>0</v>
      </c>
      <c r="P39" s="48"/>
      <c r="Q39" s="48">
        <f>R39</f>
        <v>0</v>
      </c>
      <c r="R39" s="48">
        <f>'2 +'!Q39</f>
        <v>0</v>
      </c>
      <c r="S39" s="48"/>
      <c r="T39" s="48">
        <f>U39</f>
        <v>0</v>
      </c>
      <c r="U39" s="85">
        <f>'2 +'!T39</f>
        <v>0</v>
      </c>
      <c r="V39" s="48"/>
      <c r="W39" s="57"/>
    </row>
    <row r="40" spans="1:23" ht="37.5" customHeight="1">
      <c r="A40" s="82" t="s">
        <v>35</v>
      </c>
      <c r="B40" s="83" t="s">
        <v>307</v>
      </c>
      <c r="C40" s="84" t="s">
        <v>2</v>
      </c>
      <c r="D40" s="90" t="s">
        <v>398</v>
      </c>
      <c r="E40" s="49">
        <f t="shared" si="0"/>
        <v>0</v>
      </c>
      <c r="F40" s="49"/>
      <c r="G40" s="49"/>
      <c r="H40" s="49">
        <f>I40</f>
        <v>0</v>
      </c>
      <c r="I40" s="49">
        <f>'2 +'!H40</f>
        <v>0</v>
      </c>
      <c r="J40" s="49"/>
      <c r="K40" s="48">
        <f>L40</f>
        <v>0</v>
      </c>
      <c r="L40" s="49">
        <f>'2 +'!K40</f>
        <v>0</v>
      </c>
      <c r="M40" s="48"/>
      <c r="N40" s="48">
        <f t="shared" si="1"/>
        <v>0</v>
      </c>
      <c r="O40" s="48">
        <f t="shared" si="2"/>
        <v>0</v>
      </c>
      <c r="P40" s="48"/>
      <c r="Q40" s="48">
        <f>R40</f>
        <v>0</v>
      </c>
      <c r="R40" s="48">
        <f>'2 +'!Q40</f>
        <v>0</v>
      </c>
      <c r="S40" s="48"/>
      <c r="T40" s="48">
        <f>U40</f>
        <v>0</v>
      </c>
      <c r="U40" s="85">
        <f>'2 +'!T40</f>
        <v>0</v>
      </c>
      <c r="V40" s="48"/>
      <c r="W40" s="57"/>
    </row>
    <row r="41" spans="1:23" ht="25.5">
      <c r="A41" s="82" t="s">
        <v>36</v>
      </c>
      <c r="B41" s="83" t="s">
        <v>308</v>
      </c>
      <c r="C41" s="84" t="s">
        <v>2</v>
      </c>
      <c r="D41" s="90" t="s">
        <v>398</v>
      </c>
      <c r="E41" s="49">
        <f t="shared" si="0"/>
        <v>150</v>
      </c>
      <c r="F41" s="49">
        <v>150</v>
      </c>
      <c r="G41" s="49"/>
      <c r="H41" s="49">
        <f>I41</f>
        <v>0</v>
      </c>
      <c r="I41" s="49">
        <f>'2 +'!H41</f>
        <v>0</v>
      </c>
      <c r="J41" s="49"/>
      <c r="K41" s="48">
        <f>L41</f>
        <v>0</v>
      </c>
      <c r="L41" s="49">
        <f>'2 +'!K41</f>
        <v>0</v>
      </c>
      <c r="M41" s="48"/>
      <c r="N41" s="48">
        <f t="shared" si="1"/>
        <v>0</v>
      </c>
      <c r="O41" s="48">
        <f t="shared" si="2"/>
        <v>0</v>
      </c>
      <c r="P41" s="48"/>
      <c r="Q41" s="48">
        <f>R41</f>
        <v>0</v>
      </c>
      <c r="R41" s="48">
        <f>'2 +'!Q41</f>
        <v>0</v>
      </c>
      <c r="S41" s="48"/>
      <c r="T41" s="48">
        <f>U41</f>
        <v>0</v>
      </c>
      <c r="U41" s="85">
        <f>'2 +'!T41</f>
        <v>0</v>
      </c>
      <c r="V41" s="48"/>
      <c r="W41" s="57"/>
    </row>
    <row r="42" spans="1:23" s="69" customFormat="1" ht="41.25" customHeight="1" hidden="1">
      <c r="A42" s="76" t="s">
        <v>37</v>
      </c>
      <c r="B42" s="93" t="s">
        <v>38</v>
      </c>
      <c r="C42" s="78" t="s">
        <v>39</v>
      </c>
      <c r="D42" s="78"/>
      <c r="E42" s="79"/>
      <c r="F42" s="79"/>
      <c r="G42" s="79"/>
      <c r="H42" s="79"/>
      <c r="I42" s="49">
        <f>'2 +'!H42</f>
        <v>0</v>
      </c>
      <c r="J42" s="79"/>
      <c r="K42" s="80"/>
      <c r="L42" s="80"/>
      <c r="M42" s="80"/>
      <c r="N42" s="80"/>
      <c r="O42" s="80"/>
      <c r="P42" s="80"/>
      <c r="Q42" s="80"/>
      <c r="R42" s="48">
        <f>'2 +'!Q42</f>
        <v>0</v>
      </c>
      <c r="S42" s="80"/>
      <c r="T42" s="80"/>
      <c r="U42" s="81"/>
      <c r="V42" s="80"/>
      <c r="W42" s="56"/>
    </row>
    <row r="43" spans="1:23" ht="18" customHeight="1" hidden="1">
      <c r="A43" s="82"/>
      <c r="B43" s="92" t="s">
        <v>0</v>
      </c>
      <c r="C43" s="84"/>
      <c r="D43" s="84"/>
      <c r="E43" s="49"/>
      <c r="F43" s="49"/>
      <c r="G43" s="49"/>
      <c r="H43" s="49"/>
      <c r="I43" s="49">
        <f>'2 +'!H43</f>
        <v>0</v>
      </c>
      <c r="J43" s="49"/>
      <c r="K43" s="48"/>
      <c r="L43" s="48"/>
      <c r="M43" s="48"/>
      <c r="N43" s="48"/>
      <c r="O43" s="48"/>
      <c r="P43" s="48"/>
      <c r="Q43" s="48"/>
      <c r="R43" s="48">
        <f>'2 +'!Q43</f>
        <v>0</v>
      </c>
      <c r="S43" s="48"/>
      <c r="T43" s="48"/>
      <c r="U43" s="85"/>
      <c r="V43" s="48"/>
      <c r="W43" s="57"/>
    </row>
    <row r="44" spans="1:23" s="69" customFormat="1" ht="81.75" customHeight="1" hidden="1">
      <c r="A44" s="87" t="s">
        <v>40</v>
      </c>
      <c r="B44" s="94" t="s">
        <v>41</v>
      </c>
      <c r="C44" s="89" t="s">
        <v>2</v>
      </c>
      <c r="D44" s="89"/>
      <c r="E44" s="91"/>
      <c r="F44" s="91"/>
      <c r="G44" s="91"/>
      <c r="H44" s="91"/>
      <c r="I44" s="49">
        <f>'2 +'!H44</f>
        <v>0</v>
      </c>
      <c r="J44" s="91"/>
      <c r="K44" s="47"/>
      <c r="L44" s="47"/>
      <c r="M44" s="47"/>
      <c r="N44" s="47"/>
      <c r="O44" s="47"/>
      <c r="P44" s="47"/>
      <c r="Q44" s="47"/>
      <c r="R44" s="48">
        <f>'2 +'!Q44</f>
        <v>0</v>
      </c>
      <c r="S44" s="47"/>
      <c r="T44" s="47"/>
      <c r="U44" s="85"/>
      <c r="V44" s="47"/>
      <c r="W44" s="56"/>
    </row>
    <row r="45" spans="1:23" s="69" customFormat="1" ht="81.75" customHeight="1" hidden="1">
      <c r="A45" s="87" t="s">
        <v>42</v>
      </c>
      <c r="B45" s="94" t="s">
        <v>43</v>
      </c>
      <c r="C45" s="89" t="s">
        <v>2</v>
      </c>
      <c r="D45" s="89"/>
      <c r="E45" s="91"/>
      <c r="F45" s="91"/>
      <c r="G45" s="91"/>
      <c r="H45" s="91"/>
      <c r="I45" s="49">
        <f>'2 +'!H45</f>
        <v>0</v>
      </c>
      <c r="J45" s="91"/>
      <c r="K45" s="47"/>
      <c r="L45" s="47"/>
      <c r="M45" s="47"/>
      <c r="N45" s="47"/>
      <c r="O45" s="47"/>
      <c r="P45" s="47"/>
      <c r="Q45" s="47"/>
      <c r="R45" s="48">
        <f>'2 +'!Q45</f>
        <v>0</v>
      </c>
      <c r="S45" s="47"/>
      <c r="T45" s="47"/>
      <c r="U45" s="85"/>
      <c r="V45" s="47"/>
      <c r="W45" s="56"/>
    </row>
    <row r="46" spans="1:23" s="69" customFormat="1" ht="53.25" customHeight="1">
      <c r="A46" s="76" t="s">
        <v>44</v>
      </c>
      <c r="B46" s="77" t="s">
        <v>309</v>
      </c>
      <c r="C46" s="78" t="s">
        <v>45</v>
      </c>
      <c r="D46" s="78"/>
      <c r="E46" s="79">
        <f>F46</f>
        <v>133757.7</v>
      </c>
      <c r="F46" s="79">
        <f>F54+F58</f>
        <v>133757.7</v>
      </c>
      <c r="G46" s="79">
        <f>G58</f>
        <v>89155.3</v>
      </c>
      <c r="H46" s="79">
        <f>I46+J46</f>
        <v>107282.8</v>
      </c>
      <c r="I46" s="79">
        <f>I54</f>
        <v>107282.8</v>
      </c>
      <c r="J46" s="79">
        <f>J58</f>
        <v>0</v>
      </c>
      <c r="K46" s="80">
        <f>L46</f>
        <v>211567</v>
      </c>
      <c r="L46" s="80">
        <f>L54</f>
        <v>211567</v>
      </c>
      <c r="M46" s="80"/>
      <c r="N46" s="80">
        <f>O46+P46</f>
        <v>104284.2</v>
      </c>
      <c r="O46" s="80">
        <f>L46-I46</f>
        <v>104284.2</v>
      </c>
      <c r="P46" s="80"/>
      <c r="Q46" s="80">
        <f>R46</f>
        <v>211567</v>
      </c>
      <c r="R46" s="80">
        <f>R54</f>
        <v>211567</v>
      </c>
      <c r="S46" s="80"/>
      <c r="T46" s="80">
        <f>U46</f>
        <v>211567</v>
      </c>
      <c r="U46" s="81">
        <f>U54</f>
        <v>211567</v>
      </c>
      <c r="V46" s="80"/>
      <c r="W46" s="56"/>
    </row>
    <row r="47" spans="1:23" ht="12.75" customHeight="1">
      <c r="A47" s="82"/>
      <c r="B47" s="83" t="s">
        <v>283</v>
      </c>
      <c r="C47" s="84"/>
      <c r="D47" s="84"/>
      <c r="E47" s="49"/>
      <c r="F47" s="49"/>
      <c r="G47" s="49"/>
      <c r="H47" s="49"/>
      <c r="I47" s="49"/>
      <c r="J47" s="49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85"/>
      <c r="V47" s="48"/>
      <c r="W47" s="57"/>
    </row>
    <row r="48" spans="1:23" s="69" customFormat="1" ht="46.5" customHeight="1" hidden="1">
      <c r="A48" s="76" t="s">
        <v>46</v>
      </c>
      <c r="B48" s="93" t="s">
        <v>47</v>
      </c>
      <c r="C48" s="78" t="s">
        <v>48</v>
      </c>
      <c r="D48" s="78"/>
      <c r="E48" s="79"/>
      <c r="F48" s="79"/>
      <c r="G48" s="79"/>
      <c r="H48" s="79"/>
      <c r="I48" s="79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0"/>
      <c r="W48" s="56"/>
    </row>
    <row r="49" spans="1:23" ht="16.5" customHeight="1" hidden="1">
      <c r="A49" s="82"/>
      <c r="B49" s="92" t="s">
        <v>0</v>
      </c>
      <c r="C49" s="84"/>
      <c r="D49" s="84"/>
      <c r="E49" s="49"/>
      <c r="F49" s="49"/>
      <c r="G49" s="49"/>
      <c r="H49" s="49"/>
      <c r="I49" s="49"/>
      <c r="J49" s="49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85"/>
      <c r="V49" s="48"/>
      <c r="W49" s="57"/>
    </row>
    <row r="50" spans="1:23" s="69" customFormat="1" ht="52.5" customHeight="1" hidden="1">
      <c r="A50" s="87" t="s">
        <v>49</v>
      </c>
      <c r="B50" s="94" t="s">
        <v>50</v>
      </c>
      <c r="C50" s="89"/>
      <c r="D50" s="89"/>
      <c r="E50" s="91"/>
      <c r="F50" s="91"/>
      <c r="G50" s="91"/>
      <c r="H50" s="91"/>
      <c r="I50" s="91"/>
      <c r="J50" s="91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85"/>
      <c r="V50" s="47"/>
      <c r="W50" s="56"/>
    </row>
    <row r="51" spans="1:23" s="69" customFormat="1" ht="45.75" customHeight="1" hidden="1">
      <c r="A51" s="76" t="s">
        <v>51</v>
      </c>
      <c r="B51" s="93" t="s">
        <v>52</v>
      </c>
      <c r="C51" s="78" t="s">
        <v>53</v>
      </c>
      <c r="D51" s="78"/>
      <c r="E51" s="79"/>
      <c r="F51" s="79"/>
      <c r="G51" s="79"/>
      <c r="H51" s="79"/>
      <c r="I51" s="79"/>
      <c r="J51" s="79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  <c r="V51" s="80"/>
      <c r="W51" s="56"/>
    </row>
    <row r="52" spans="1:23" ht="12.75" customHeight="1" hidden="1">
      <c r="A52" s="82"/>
      <c r="B52" s="92" t="s">
        <v>0</v>
      </c>
      <c r="C52" s="84"/>
      <c r="D52" s="84"/>
      <c r="E52" s="49"/>
      <c r="F52" s="49"/>
      <c r="G52" s="49"/>
      <c r="H52" s="49"/>
      <c r="I52" s="49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85"/>
      <c r="V52" s="48"/>
      <c r="W52" s="57"/>
    </row>
    <row r="53" spans="1:23" s="69" customFormat="1" ht="46.5" customHeight="1" hidden="1">
      <c r="A53" s="87" t="s">
        <v>54</v>
      </c>
      <c r="B53" s="94" t="s">
        <v>55</v>
      </c>
      <c r="C53" s="89" t="s">
        <v>2</v>
      </c>
      <c r="D53" s="89"/>
      <c r="E53" s="91"/>
      <c r="F53" s="91"/>
      <c r="G53" s="91"/>
      <c r="H53" s="91"/>
      <c r="I53" s="91"/>
      <c r="J53" s="9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85"/>
      <c r="V53" s="47"/>
      <c r="W53" s="56"/>
    </row>
    <row r="54" spans="1:23" s="69" customFormat="1" ht="66.75" customHeight="1">
      <c r="A54" s="76" t="s">
        <v>56</v>
      </c>
      <c r="B54" s="77" t="s">
        <v>310</v>
      </c>
      <c r="C54" s="78" t="s">
        <v>57</v>
      </c>
      <c r="D54" s="78"/>
      <c r="E54" s="79">
        <f>F54</f>
        <v>133757.7</v>
      </c>
      <c r="F54" s="79">
        <f>F56+F57</f>
        <v>133757.7</v>
      </c>
      <c r="G54" s="79"/>
      <c r="H54" s="79">
        <f>I54</f>
        <v>107282.8</v>
      </c>
      <c r="I54" s="79">
        <f>I56</f>
        <v>107282.8</v>
      </c>
      <c r="J54" s="79"/>
      <c r="K54" s="80">
        <f>L54</f>
        <v>211567</v>
      </c>
      <c r="L54" s="80">
        <f>L56</f>
        <v>211567</v>
      </c>
      <c r="M54" s="80"/>
      <c r="N54" s="80">
        <f>O54+P54</f>
        <v>104284.2</v>
      </c>
      <c r="O54" s="80">
        <f>L54-I54</f>
        <v>104284.2</v>
      </c>
      <c r="P54" s="80"/>
      <c r="Q54" s="80">
        <f>R54</f>
        <v>211567</v>
      </c>
      <c r="R54" s="80">
        <f>R56</f>
        <v>211567</v>
      </c>
      <c r="S54" s="80"/>
      <c r="T54" s="80">
        <f>U54</f>
        <v>211567</v>
      </c>
      <c r="U54" s="81">
        <f>U56</f>
        <v>211567</v>
      </c>
      <c r="V54" s="80"/>
      <c r="W54" s="56"/>
    </row>
    <row r="55" spans="1:23" ht="12.75" customHeight="1">
      <c r="A55" s="82"/>
      <c r="B55" s="83" t="s">
        <v>283</v>
      </c>
      <c r="C55" s="84"/>
      <c r="D55" s="84"/>
      <c r="E55" s="49"/>
      <c r="F55" s="49"/>
      <c r="G55" s="49"/>
      <c r="H55" s="49"/>
      <c r="I55" s="49"/>
      <c r="J55" s="49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85"/>
      <c r="V55" s="48"/>
      <c r="W55" s="57"/>
    </row>
    <row r="56" spans="1:23" ht="30.75" customHeight="1">
      <c r="A56" s="82" t="s">
        <v>58</v>
      </c>
      <c r="B56" s="83" t="s">
        <v>311</v>
      </c>
      <c r="C56" s="84" t="s">
        <v>2</v>
      </c>
      <c r="D56" s="90" t="s">
        <v>398</v>
      </c>
      <c r="E56" s="49">
        <f>F56</f>
        <v>133709.1</v>
      </c>
      <c r="F56" s="49">
        <v>133709.1</v>
      </c>
      <c r="G56" s="49"/>
      <c r="H56" s="49">
        <f>I56</f>
        <v>107282.8</v>
      </c>
      <c r="I56" s="49">
        <f>'2 +'!H56</f>
        <v>107282.8</v>
      </c>
      <c r="J56" s="49"/>
      <c r="K56" s="48">
        <f>L56</f>
        <v>211567</v>
      </c>
      <c r="L56" s="48">
        <f>'2 +'!K56</f>
        <v>211567</v>
      </c>
      <c r="M56" s="48"/>
      <c r="N56" s="48">
        <f>O56+P56</f>
        <v>104284.2</v>
      </c>
      <c r="O56" s="48">
        <f>L56-I56</f>
        <v>104284.2</v>
      </c>
      <c r="P56" s="48"/>
      <c r="Q56" s="48">
        <f>R56</f>
        <v>211567</v>
      </c>
      <c r="R56" s="48">
        <f>'2 +'!Q56</f>
        <v>211567</v>
      </c>
      <c r="S56" s="48"/>
      <c r="T56" s="48">
        <f>U56</f>
        <v>211567</v>
      </c>
      <c r="U56" s="85">
        <f>'2 +'!T56</f>
        <v>211567</v>
      </c>
      <c r="V56" s="48"/>
      <c r="W56" s="59" t="s">
        <v>410</v>
      </c>
    </row>
    <row r="57" spans="1:23" ht="28.5" customHeight="1">
      <c r="A57" s="82">
        <v>1257</v>
      </c>
      <c r="B57" s="83" t="s">
        <v>397</v>
      </c>
      <c r="C57" s="84" t="s">
        <v>2</v>
      </c>
      <c r="D57" s="90" t="s">
        <v>398</v>
      </c>
      <c r="E57" s="49">
        <f>F57</f>
        <v>48.6</v>
      </c>
      <c r="F57" s="49">
        <v>48.6</v>
      </c>
      <c r="G57" s="49"/>
      <c r="H57" s="49"/>
      <c r="I57" s="49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85"/>
      <c r="V57" s="48"/>
      <c r="W57" s="57"/>
    </row>
    <row r="58" spans="1:23" s="69" customFormat="1" ht="52.5" customHeight="1">
      <c r="A58" s="76" t="s">
        <v>59</v>
      </c>
      <c r="B58" s="77" t="s">
        <v>312</v>
      </c>
      <c r="C58" s="78" t="s">
        <v>60</v>
      </c>
      <c r="D58" s="78"/>
      <c r="E58" s="79">
        <f>G58</f>
        <v>89155.3</v>
      </c>
      <c r="F58" s="79">
        <f>F60</f>
        <v>0</v>
      </c>
      <c r="G58" s="79">
        <f>G60</f>
        <v>89155.3</v>
      </c>
      <c r="H58" s="79">
        <f>J58</f>
        <v>0</v>
      </c>
      <c r="I58" s="79">
        <f>I60</f>
        <v>0</v>
      </c>
      <c r="J58" s="79">
        <f>J60</f>
        <v>0</v>
      </c>
      <c r="K58" s="80"/>
      <c r="L58" s="80"/>
      <c r="M58" s="80"/>
      <c r="N58" s="80">
        <f>O58+P58</f>
        <v>0</v>
      </c>
      <c r="O58" s="80">
        <f>L58-I58</f>
        <v>0</v>
      </c>
      <c r="P58" s="80"/>
      <c r="Q58" s="80"/>
      <c r="R58" s="80"/>
      <c r="S58" s="80"/>
      <c r="T58" s="80"/>
      <c r="U58" s="81"/>
      <c r="V58" s="80"/>
      <c r="W58" s="56"/>
    </row>
    <row r="59" spans="1:23" ht="12.75" customHeight="1">
      <c r="A59" s="82"/>
      <c r="B59" s="83" t="s">
        <v>283</v>
      </c>
      <c r="C59" s="84"/>
      <c r="D59" s="84"/>
      <c r="E59" s="49"/>
      <c r="F59" s="49"/>
      <c r="G59" s="49"/>
      <c r="H59" s="49"/>
      <c r="I59" s="49"/>
      <c r="J59" s="49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85"/>
      <c r="V59" s="48"/>
      <c r="W59" s="57"/>
    </row>
    <row r="60" spans="1:23" ht="36" customHeight="1">
      <c r="A60" s="82" t="s">
        <v>61</v>
      </c>
      <c r="B60" s="83" t="s">
        <v>313</v>
      </c>
      <c r="C60" s="84" t="s">
        <v>2</v>
      </c>
      <c r="D60" s="90" t="s">
        <v>398</v>
      </c>
      <c r="E60" s="49">
        <f>G60</f>
        <v>89155.3</v>
      </c>
      <c r="F60" s="49"/>
      <c r="G60" s="49">
        <v>89155.3</v>
      </c>
      <c r="H60" s="49">
        <f>J60</f>
        <v>0</v>
      </c>
      <c r="I60" s="49"/>
      <c r="J60" s="49">
        <v>0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85"/>
      <c r="V60" s="48"/>
      <c r="W60" s="57"/>
    </row>
    <row r="61" spans="1:23" s="69" customFormat="1" ht="69" customHeight="1">
      <c r="A61" s="76" t="s">
        <v>62</v>
      </c>
      <c r="B61" s="77" t="s">
        <v>314</v>
      </c>
      <c r="C61" s="78" t="s">
        <v>63</v>
      </c>
      <c r="D61" s="78"/>
      <c r="E61" s="79">
        <f>F61</f>
        <v>137263.59999999998</v>
      </c>
      <c r="F61" s="79">
        <f>F66+F74+F94+F104</f>
        <v>137263.59999999998</v>
      </c>
      <c r="G61" s="79"/>
      <c r="H61" s="79">
        <f>I61</f>
        <v>160965.4</v>
      </c>
      <c r="I61" s="79">
        <f>I66+I74+I94+I104</f>
        <v>160965.4</v>
      </c>
      <c r="J61" s="79"/>
      <c r="K61" s="80">
        <f>L61</f>
        <v>136704</v>
      </c>
      <c r="L61" s="80">
        <f>L66+L74+L94+L104</f>
        <v>136704</v>
      </c>
      <c r="M61" s="80"/>
      <c r="N61" s="80">
        <f>O61+P61</f>
        <v>-24261.399999999994</v>
      </c>
      <c r="O61" s="80">
        <f>L61-I61</f>
        <v>-24261.399999999994</v>
      </c>
      <c r="P61" s="80"/>
      <c r="Q61" s="80">
        <f>R61</f>
        <v>120175.5</v>
      </c>
      <c r="R61" s="80">
        <f>R66+R74+R94+R104</f>
        <v>120175.5</v>
      </c>
      <c r="S61" s="80"/>
      <c r="T61" s="80">
        <f>U61</f>
        <v>120971.5</v>
      </c>
      <c r="U61" s="81">
        <f>U66+U74+U94+U104</f>
        <v>120971.5</v>
      </c>
      <c r="V61" s="80"/>
      <c r="W61" s="56"/>
    </row>
    <row r="62" spans="1:23" ht="12.75" customHeight="1">
      <c r="A62" s="82"/>
      <c r="B62" s="83" t="s">
        <v>283</v>
      </c>
      <c r="C62" s="84"/>
      <c r="D62" s="84"/>
      <c r="E62" s="49"/>
      <c r="F62" s="49"/>
      <c r="G62" s="49"/>
      <c r="H62" s="49"/>
      <c r="I62" s="49"/>
      <c r="J62" s="49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85"/>
      <c r="V62" s="48"/>
      <c r="W62" s="57"/>
    </row>
    <row r="63" spans="1:23" s="69" customFormat="1" ht="44.25" customHeight="1" hidden="1">
      <c r="A63" s="76" t="s">
        <v>64</v>
      </c>
      <c r="B63" s="93" t="s">
        <v>65</v>
      </c>
      <c r="C63" s="78" t="s">
        <v>66</v>
      </c>
      <c r="D63" s="78"/>
      <c r="E63" s="79"/>
      <c r="F63" s="79"/>
      <c r="G63" s="79"/>
      <c r="H63" s="79"/>
      <c r="I63" s="79"/>
      <c r="J63" s="79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1"/>
      <c r="V63" s="80"/>
      <c r="W63" s="56"/>
    </row>
    <row r="64" spans="1:23" ht="18" customHeight="1" hidden="1">
      <c r="A64" s="82"/>
      <c r="B64" s="92" t="s">
        <v>0</v>
      </c>
      <c r="C64" s="84"/>
      <c r="D64" s="84"/>
      <c r="E64" s="49"/>
      <c r="F64" s="49"/>
      <c r="G64" s="49"/>
      <c r="H64" s="49"/>
      <c r="I64" s="49"/>
      <c r="J64" s="49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85"/>
      <c r="V64" s="48"/>
      <c r="W64" s="57"/>
    </row>
    <row r="65" spans="1:23" ht="39" customHeight="1" hidden="1">
      <c r="A65" s="82" t="s">
        <v>67</v>
      </c>
      <c r="B65" s="92" t="s">
        <v>68</v>
      </c>
      <c r="C65" s="84"/>
      <c r="D65" s="84"/>
      <c r="E65" s="49"/>
      <c r="F65" s="49"/>
      <c r="G65" s="49"/>
      <c r="H65" s="49"/>
      <c r="I65" s="49"/>
      <c r="J65" s="49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85"/>
      <c r="V65" s="48"/>
      <c r="W65" s="57"/>
    </row>
    <row r="66" spans="1:23" s="69" customFormat="1" ht="44.25" customHeight="1">
      <c r="A66" s="76" t="s">
        <v>69</v>
      </c>
      <c r="B66" s="77" t="s">
        <v>315</v>
      </c>
      <c r="C66" s="78" t="s">
        <v>70</v>
      </c>
      <c r="D66" s="90" t="s">
        <v>398</v>
      </c>
      <c r="E66" s="79">
        <f>F66</f>
        <v>5338.4</v>
      </c>
      <c r="F66" s="79">
        <f>F68+F70</f>
        <v>5338.4</v>
      </c>
      <c r="G66" s="79"/>
      <c r="H66" s="79">
        <f>H68+H70</f>
        <v>13313</v>
      </c>
      <c r="I66" s="79">
        <f>I68+I70</f>
        <v>13313</v>
      </c>
      <c r="J66" s="79"/>
      <c r="K66" s="80">
        <f>L66</f>
        <v>10800</v>
      </c>
      <c r="L66" s="80">
        <f>L68+L70</f>
        <v>10800</v>
      </c>
      <c r="M66" s="80"/>
      <c r="N66" s="80">
        <f>O66+P66</f>
        <v>-2513</v>
      </c>
      <c r="O66" s="80">
        <f>L66-I66</f>
        <v>-2513</v>
      </c>
      <c r="P66" s="80"/>
      <c r="Q66" s="80">
        <f>R66</f>
        <v>9171.5</v>
      </c>
      <c r="R66" s="80">
        <f>R68+R70</f>
        <v>9171.5</v>
      </c>
      <c r="S66" s="80"/>
      <c r="T66" s="80">
        <f>U66</f>
        <v>9171.5</v>
      </c>
      <c r="U66" s="81">
        <f>U68+U70</f>
        <v>9171.5</v>
      </c>
      <c r="V66" s="80"/>
      <c r="W66" s="56"/>
    </row>
    <row r="67" spans="1:23" ht="12.75" customHeight="1">
      <c r="A67" s="82"/>
      <c r="B67" s="83" t="s">
        <v>283</v>
      </c>
      <c r="C67" s="84"/>
      <c r="D67" s="84"/>
      <c r="E67" s="49"/>
      <c r="F67" s="49"/>
      <c r="G67" s="49"/>
      <c r="H67" s="49"/>
      <c r="I67" s="49"/>
      <c r="J67" s="49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85"/>
      <c r="V67" s="48"/>
      <c r="W67" s="57"/>
    </row>
    <row r="68" spans="1:23" ht="27" customHeight="1">
      <c r="A68" s="82" t="s">
        <v>71</v>
      </c>
      <c r="B68" s="83" t="s">
        <v>316</v>
      </c>
      <c r="C68" s="84" t="s">
        <v>2</v>
      </c>
      <c r="D68" s="90" t="s">
        <v>398</v>
      </c>
      <c r="E68" s="49">
        <f>F68</f>
        <v>3655.3</v>
      </c>
      <c r="F68" s="49">
        <v>3655.3</v>
      </c>
      <c r="G68" s="49"/>
      <c r="H68" s="49">
        <f>I68</f>
        <v>11367</v>
      </c>
      <c r="I68" s="49">
        <f>'2 +'!H68</f>
        <v>11367</v>
      </c>
      <c r="J68" s="49"/>
      <c r="K68" s="48">
        <f>L68</f>
        <v>9300</v>
      </c>
      <c r="L68" s="48">
        <f>'2 +'!K68</f>
        <v>9300</v>
      </c>
      <c r="M68" s="48"/>
      <c r="N68" s="48">
        <f>O68+P68</f>
        <v>-2067</v>
      </c>
      <c r="O68" s="48">
        <f>L68-I68</f>
        <v>-2067</v>
      </c>
      <c r="P68" s="48"/>
      <c r="Q68" s="48">
        <f>R68</f>
        <v>7622</v>
      </c>
      <c r="R68" s="48">
        <f>'2 +'!Q68</f>
        <v>7622</v>
      </c>
      <c r="S68" s="48"/>
      <c r="T68" s="48">
        <f>U68</f>
        <v>7622</v>
      </c>
      <c r="U68" s="85">
        <f>'2 +'!T68</f>
        <v>7622</v>
      </c>
      <c r="V68" s="48"/>
      <c r="W68" s="57"/>
    </row>
    <row r="69" spans="1:23" ht="50.25" customHeight="1">
      <c r="A69" s="82" t="s">
        <v>72</v>
      </c>
      <c r="B69" s="83" t="s">
        <v>317</v>
      </c>
      <c r="C69" s="84" t="s">
        <v>2</v>
      </c>
      <c r="D69" s="84"/>
      <c r="E69" s="49"/>
      <c r="F69" s="49"/>
      <c r="G69" s="49"/>
      <c r="H69" s="49"/>
      <c r="I69" s="49"/>
      <c r="J69" s="49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85"/>
      <c r="V69" s="48"/>
      <c r="W69" s="57"/>
    </row>
    <row r="70" spans="1:23" ht="18" customHeight="1">
      <c r="A70" s="82" t="s">
        <v>73</v>
      </c>
      <c r="B70" s="83" t="s">
        <v>318</v>
      </c>
      <c r="C70" s="84" t="s">
        <v>2</v>
      </c>
      <c r="D70" s="90" t="s">
        <v>398</v>
      </c>
      <c r="E70" s="49">
        <f>F70</f>
        <v>1683.1</v>
      </c>
      <c r="F70" s="49">
        <v>1683.1</v>
      </c>
      <c r="G70" s="49"/>
      <c r="H70" s="49">
        <f>I70</f>
        <v>1946</v>
      </c>
      <c r="I70" s="49">
        <v>1946</v>
      </c>
      <c r="J70" s="49"/>
      <c r="K70" s="48">
        <f>L70</f>
        <v>1500</v>
      </c>
      <c r="L70" s="48">
        <f>'2 +'!K70</f>
        <v>1500</v>
      </c>
      <c r="M70" s="48"/>
      <c r="N70" s="48">
        <f>O70+P70</f>
        <v>-446</v>
      </c>
      <c r="O70" s="48">
        <f>L70-I70</f>
        <v>-446</v>
      </c>
      <c r="P70" s="48"/>
      <c r="Q70" s="48">
        <f>R70</f>
        <v>1549.5</v>
      </c>
      <c r="R70" s="48">
        <f>'2 +'!Q70</f>
        <v>1549.5</v>
      </c>
      <c r="S70" s="48"/>
      <c r="T70" s="48">
        <f>U70</f>
        <v>1549.5</v>
      </c>
      <c r="U70" s="85">
        <f>'2 +'!T70</f>
        <v>1549.5</v>
      </c>
      <c r="V70" s="48"/>
      <c r="W70" s="57"/>
    </row>
    <row r="71" spans="1:23" s="69" customFormat="1" ht="50.25" customHeight="1" hidden="1">
      <c r="A71" s="76" t="s">
        <v>74</v>
      </c>
      <c r="B71" s="93" t="s">
        <v>75</v>
      </c>
      <c r="C71" s="78" t="s">
        <v>76</v>
      </c>
      <c r="D71" s="78"/>
      <c r="E71" s="79"/>
      <c r="F71" s="79"/>
      <c r="G71" s="79"/>
      <c r="H71" s="79"/>
      <c r="I71" s="79"/>
      <c r="J71" s="79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  <c r="V71" s="80"/>
      <c r="W71" s="56"/>
    </row>
    <row r="72" spans="1:23" ht="12.75" customHeight="1" hidden="1">
      <c r="A72" s="82"/>
      <c r="B72" s="92" t="s">
        <v>0</v>
      </c>
      <c r="C72" s="84"/>
      <c r="D72" s="84"/>
      <c r="E72" s="49"/>
      <c r="F72" s="49"/>
      <c r="G72" s="49"/>
      <c r="H72" s="49"/>
      <c r="I72" s="49"/>
      <c r="J72" s="49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85"/>
      <c r="V72" s="48"/>
      <c r="W72" s="57"/>
    </row>
    <row r="73" spans="1:23" ht="51" customHeight="1" hidden="1">
      <c r="A73" s="82" t="s">
        <v>77</v>
      </c>
      <c r="B73" s="92" t="s">
        <v>78</v>
      </c>
      <c r="C73" s="84"/>
      <c r="D73" s="84"/>
      <c r="E73" s="49"/>
      <c r="F73" s="49"/>
      <c r="G73" s="49"/>
      <c r="H73" s="49"/>
      <c r="I73" s="49"/>
      <c r="J73" s="49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85"/>
      <c r="V73" s="48"/>
      <c r="W73" s="57"/>
    </row>
    <row r="74" spans="1:23" s="69" customFormat="1" ht="50.25" customHeight="1">
      <c r="A74" s="76" t="s">
        <v>79</v>
      </c>
      <c r="B74" s="77" t="s">
        <v>319</v>
      </c>
      <c r="C74" s="78" t="s">
        <v>80</v>
      </c>
      <c r="D74" s="78"/>
      <c r="E74" s="79"/>
      <c r="F74" s="79">
        <f>F76+F93</f>
        <v>123868.2</v>
      </c>
      <c r="G74" s="79"/>
      <c r="H74" s="79">
        <f>I74</f>
        <v>141657.4</v>
      </c>
      <c r="I74" s="79">
        <f>I76+I93</f>
        <v>141657.4</v>
      </c>
      <c r="J74" s="79"/>
      <c r="K74" s="80">
        <f>L74</f>
        <v>121954</v>
      </c>
      <c r="L74" s="95">
        <f>L76+L93</f>
        <v>121954</v>
      </c>
      <c r="M74" s="80"/>
      <c r="N74" s="80">
        <f>O74</f>
        <v>-19703.399999999994</v>
      </c>
      <c r="O74" s="80">
        <f>L74-I74</f>
        <v>-19703.399999999994</v>
      </c>
      <c r="P74" s="80"/>
      <c r="Q74" s="80">
        <f>R74</f>
        <v>106254</v>
      </c>
      <c r="R74" s="95">
        <f>R76+R93</f>
        <v>106254</v>
      </c>
      <c r="S74" s="80"/>
      <c r="T74" s="80">
        <f>U74</f>
        <v>107050</v>
      </c>
      <c r="U74" s="81">
        <f>U76+U93</f>
        <v>107050</v>
      </c>
      <c r="V74" s="80"/>
      <c r="W74" s="56"/>
    </row>
    <row r="75" spans="1:23" ht="12.75" customHeight="1">
      <c r="A75" s="82"/>
      <c r="B75" s="83" t="s">
        <v>283</v>
      </c>
      <c r="C75" s="84"/>
      <c r="D75" s="84"/>
      <c r="E75" s="49"/>
      <c r="F75" s="49"/>
      <c r="G75" s="49"/>
      <c r="H75" s="49"/>
      <c r="I75" s="49"/>
      <c r="J75" s="49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85"/>
      <c r="V75" s="48"/>
      <c r="W75" s="57"/>
    </row>
    <row r="76" spans="1:23" ht="81.75" customHeight="1">
      <c r="A76" s="82" t="s">
        <v>81</v>
      </c>
      <c r="B76" s="83" t="s">
        <v>320</v>
      </c>
      <c r="C76" s="84" t="s">
        <v>2</v>
      </c>
      <c r="D76" s="84"/>
      <c r="E76" s="79">
        <f>F76</f>
        <v>57910.399999999994</v>
      </c>
      <c r="F76" s="79">
        <f>SUM(F80:F92)</f>
        <v>57910.399999999994</v>
      </c>
      <c r="G76" s="49"/>
      <c r="H76" s="79">
        <f>I76</f>
        <v>78157.4</v>
      </c>
      <c r="I76" s="79">
        <f>SUM(I80:I92)</f>
        <v>78157.4</v>
      </c>
      <c r="J76" s="79"/>
      <c r="K76" s="80">
        <f>L76</f>
        <v>87454</v>
      </c>
      <c r="L76" s="79">
        <f>SUM(L80:L92)</f>
        <v>87454</v>
      </c>
      <c r="M76" s="48"/>
      <c r="N76" s="48">
        <f>O76</f>
        <v>9296.600000000006</v>
      </c>
      <c r="O76" s="48">
        <f>L76-I76</f>
        <v>9296.600000000006</v>
      </c>
      <c r="P76" s="48"/>
      <c r="Q76" s="48">
        <f>R76</f>
        <v>88254</v>
      </c>
      <c r="R76" s="79">
        <f>SUM(R80:R92)</f>
        <v>88254</v>
      </c>
      <c r="S76" s="48"/>
      <c r="T76" s="48">
        <f>U76</f>
        <v>92050</v>
      </c>
      <c r="U76" s="86">
        <f>SUM(U80:U92)</f>
        <v>92050</v>
      </c>
      <c r="V76" s="48"/>
      <c r="W76" s="57"/>
    </row>
    <row r="77" spans="1:23" ht="18" customHeight="1">
      <c r="A77" s="82"/>
      <c r="B77" s="83" t="s">
        <v>283</v>
      </c>
      <c r="C77" s="84"/>
      <c r="D77" s="84"/>
      <c r="E77" s="49"/>
      <c r="F77" s="49"/>
      <c r="G77" s="49"/>
      <c r="H77" s="49"/>
      <c r="I77" s="49"/>
      <c r="J77" s="49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85"/>
      <c r="V77" s="48"/>
      <c r="W77" s="57"/>
    </row>
    <row r="78" spans="1:23" ht="57" customHeight="1" hidden="1">
      <c r="A78" s="82" t="s">
        <v>82</v>
      </c>
      <c r="B78" s="92" t="s">
        <v>83</v>
      </c>
      <c r="C78" s="84" t="s">
        <v>2</v>
      </c>
      <c r="D78" s="84"/>
      <c r="E78" s="49"/>
      <c r="F78" s="49"/>
      <c r="G78" s="49"/>
      <c r="H78" s="49"/>
      <c r="I78" s="49"/>
      <c r="J78" s="49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85"/>
      <c r="V78" s="48"/>
      <c r="W78" s="57"/>
    </row>
    <row r="79" spans="1:23" ht="56.25" customHeight="1" hidden="1">
      <c r="A79" s="82" t="s">
        <v>84</v>
      </c>
      <c r="B79" s="92" t="s">
        <v>85</v>
      </c>
      <c r="C79" s="84" t="s">
        <v>2</v>
      </c>
      <c r="D79" s="84"/>
      <c r="E79" s="49"/>
      <c r="F79" s="49"/>
      <c r="G79" s="49"/>
      <c r="H79" s="49"/>
      <c r="I79" s="49"/>
      <c r="J79" s="49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85"/>
      <c r="V79" s="48"/>
      <c r="W79" s="57"/>
    </row>
    <row r="80" spans="1:23" ht="47.25" customHeight="1">
      <c r="A80" s="82" t="s">
        <v>86</v>
      </c>
      <c r="B80" s="83" t="s">
        <v>321</v>
      </c>
      <c r="C80" s="84" t="s">
        <v>2</v>
      </c>
      <c r="D80" s="90" t="s">
        <v>399</v>
      </c>
      <c r="E80" s="49">
        <f>F80</f>
        <v>1245</v>
      </c>
      <c r="F80" s="49">
        <v>1245</v>
      </c>
      <c r="G80" s="49"/>
      <c r="H80" s="49">
        <f>I80</f>
        <v>980</v>
      </c>
      <c r="I80" s="49">
        <f>'2 +'!H80</f>
        <v>980</v>
      </c>
      <c r="J80" s="49"/>
      <c r="K80" s="47">
        <f aca="true" t="shared" si="4" ref="K80:K91">L80</f>
        <v>1000</v>
      </c>
      <c r="L80" s="47">
        <f>'2 +'!K80</f>
        <v>1000</v>
      </c>
      <c r="M80" s="48"/>
      <c r="N80" s="48">
        <f>O80</f>
        <v>20</v>
      </c>
      <c r="O80" s="48">
        <f>L80-I80</f>
        <v>20</v>
      </c>
      <c r="P80" s="48"/>
      <c r="Q80" s="96">
        <f>R80</f>
        <v>1000</v>
      </c>
      <c r="R80" s="96">
        <f>'2 +'!Q80</f>
        <v>1000</v>
      </c>
      <c r="S80" s="96"/>
      <c r="T80" s="96">
        <f>U80</f>
        <v>1200</v>
      </c>
      <c r="U80" s="85">
        <f>'2 +'!T80</f>
        <v>1200</v>
      </c>
      <c r="V80" s="48"/>
      <c r="W80" s="57"/>
    </row>
    <row r="81" spans="1:23" ht="57" customHeight="1">
      <c r="A81" s="82" t="s">
        <v>87</v>
      </c>
      <c r="B81" s="83" t="s">
        <v>322</v>
      </c>
      <c r="C81" s="84" t="s">
        <v>2</v>
      </c>
      <c r="D81" s="90" t="s">
        <v>400</v>
      </c>
      <c r="E81" s="49">
        <f aca="true" t="shared" si="5" ref="E81:E93">F81</f>
        <v>125</v>
      </c>
      <c r="F81" s="49">
        <v>125</v>
      </c>
      <c r="G81" s="49"/>
      <c r="H81" s="49">
        <f>I81</f>
        <v>425</v>
      </c>
      <c r="I81" s="49">
        <f>'2 +'!H81</f>
        <v>425</v>
      </c>
      <c r="J81" s="49"/>
      <c r="K81" s="47">
        <f t="shared" si="4"/>
        <v>350</v>
      </c>
      <c r="L81" s="47">
        <f>'2 +'!K81</f>
        <v>350</v>
      </c>
      <c r="M81" s="48"/>
      <c r="N81" s="48">
        <f aca="true" t="shared" si="6" ref="N81:N94">O81</f>
        <v>-75</v>
      </c>
      <c r="O81" s="48">
        <f>L81-I81</f>
        <v>-75</v>
      </c>
      <c r="P81" s="48"/>
      <c r="Q81" s="96">
        <f>R81</f>
        <v>350</v>
      </c>
      <c r="R81" s="96">
        <f>'2 +'!Q81</f>
        <v>350</v>
      </c>
      <c r="S81" s="96"/>
      <c r="T81" s="96">
        <f>U81</f>
        <v>550</v>
      </c>
      <c r="U81" s="85">
        <f>'2 +'!T81</f>
        <v>550</v>
      </c>
      <c r="V81" s="48"/>
      <c r="W81" s="57"/>
    </row>
    <row r="82" spans="1:23" ht="31.5" customHeight="1">
      <c r="A82" s="82" t="s">
        <v>88</v>
      </c>
      <c r="B82" s="83" t="s">
        <v>323</v>
      </c>
      <c r="C82" s="84" t="s">
        <v>2</v>
      </c>
      <c r="D82" s="90" t="s">
        <v>400</v>
      </c>
      <c r="E82" s="49">
        <f t="shared" si="5"/>
        <v>130</v>
      </c>
      <c r="F82" s="49">
        <v>130</v>
      </c>
      <c r="G82" s="49"/>
      <c r="H82" s="49">
        <f>I82</f>
        <v>210</v>
      </c>
      <c r="I82" s="49">
        <f>'2 +'!H82</f>
        <v>210</v>
      </c>
      <c r="J82" s="49"/>
      <c r="K82" s="47">
        <f t="shared" si="4"/>
        <v>200</v>
      </c>
      <c r="L82" s="47">
        <f>'2 +'!K82</f>
        <v>200</v>
      </c>
      <c r="M82" s="48"/>
      <c r="N82" s="48">
        <f t="shared" si="6"/>
        <v>-10</v>
      </c>
      <c r="O82" s="48">
        <f aca="true" t="shared" si="7" ref="O82:O104">L82-I82</f>
        <v>-10</v>
      </c>
      <c r="P82" s="48"/>
      <c r="Q82" s="96">
        <f>R82</f>
        <v>200</v>
      </c>
      <c r="R82" s="96">
        <f>'2 +'!Q82</f>
        <v>200</v>
      </c>
      <c r="S82" s="96"/>
      <c r="T82" s="96">
        <f>U82</f>
        <v>200</v>
      </c>
      <c r="U82" s="85">
        <f>'2 +'!T82</f>
        <v>200</v>
      </c>
      <c r="V82" s="48"/>
      <c r="W82" s="57"/>
    </row>
    <row r="83" spans="1:23" ht="33" customHeight="1">
      <c r="A83" s="82" t="s">
        <v>89</v>
      </c>
      <c r="B83" s="83" t="s">
        <v>324</v>
      </c>
      <c r="C83" s="84" t="s">
        <v>2</v>
      </c>
      <c r="D83" s="90" t="s">
        <v>401</v>
      </c>
      <c r="E83" s="49">
        <f t="shared" si="5"/>
        <v>34085</v>
      </c>
      <c r="F83" s="49">
        <v>34085</v>
      </c>
      <c r="G83" s="49"/>
      <c r="H83" s="49">
        <f>I83</f>
        <v>40580</v>
      </c>
      <c r="I83" s="49">
        <f>'2 +'!H83</f>
        <v>40580</v>
      </c>
      <c r="J83" s="49"/>
      <c r="K83" s="47">
        <f t="shared" si="4"/>
        <v>41500</v>
      </c>
      <c r="L83" s="47">
        <f>'2 +'!K83</f>
        <v>41500</v>
      </c>
      <c r="M83" s="48"/>
      <c r="N83" s="48">
        <f t="shared" si="6"/>
        <v>920</v>
      </c>
      <c r="O83" s="48">
        <f t="shared" si="7"/>
        <v>920</v>
      </c>
      <c r="P83" s="48"/>
      <c r="Q83" s="96">
        <f>R83</f>
        <v>41500</v>
      </c>
      <c r="R83" s="96">
        <f>'2 +'!Q83</f>
        <v>41500</v>
      </c>
      <c r="S83" s="96"/>
      <c r="T83" s="96">
        <f>U83</f>
        <v>42700</v>
      </c>
      <c r="U83" s="85">
        <f>'2 +'!T83</f>
        <v>42700</v>
      </c>
      <c r="V83" s="48"/>
      <c r="W83" s="58" t="s">
        <v>416</v>
      </c>
    </row>
    <row r="84" spans="1:23" ht="80.25" customHeight="1" hidden="1">
      <c r="A84" s="82" t="s">
        <v>90</v>
      </c>
      <c r="B84" s="92" t="s">
        <v>91</v>
      </c>
      <c r="C84" s="84" t="s">
        <v>2</v>
      </c>
      <c r="D84" s="84"/>
      <c r="E84" s="49">
        <f t="shared" si="5"/>
        <v>0</v>
      </c>
      <c r="F84" s="49"/>
      <c r="G84" s="49"/>
      <c r="H84" s="49"/>
      <c r="I84" s="49">
        <f>'2 +'!H84</f>
        <v>0</v>
      </c>
      <c r="J84" s="49"/>
      <c r="K84" s="47">
        <f t="shared" si="4"/>
        <v>0</v>
      </c>
      <c r="L84" s="47">
        <f>'2 +'!K84</f>
        <v>0</v>
      </c>
      <c r="M84" s="48"/>
      <c r="N84" s="48">
        <f t="shared" si="6"/>
        <v>0</v>
      </c>
      <c r="O84" s="48">
        <f t="shared" si="7"/>
        <v>0</v>
      </c>
      <c r="P84" s="48"/>
      <c r="Q84" s="96"/>
      <c r="R84" s="96">
        <f>'2 +'!Q84</f>
        <v>0</v>
      </c>
      <c r="S84" s="96"/>
      <c r="T84" s="96"/>
      <c r="U84" s="85">
        <f>'2 +'!T84</f>
        <v>0</v>
      </c>
      <c r="V84" s="48"/>
      <c r="W84" s="57"/>
    </row>
    <row r="85" spans="1:23" ht="48.75" customHeight="1" hidden="1">
      <c r="A85" s="82" t="s">
        <v>92</v>
      </c>
      <c r="B85" s="92" t="s">
        <v>93</v>
      </c>
      <c r="C85" s="84" t="s">
        <v>2</v>
      </c>
      <c r="D85" s="84"/>
      <c r="E85" s="49">
        <f t="shared" si="5"/>
        <v>0</v>
      </c>
      <c r="F85" s="49"/>
      <c r="G85" s="49"/>
      <c r="H85" s="49"/>
      <c r="I85" s="49">
        <f>'2 +'!H85</f>
        <v>0</v>
      </c>
      <c r="J85" s="49"/>
      <c r="K85" s="47">
        <f t="shared" si="4"/>
        <v>0</v>
      </c>
      <c r="L85" s="47">
        <f>'2 +'!K85</f>
        <v>0</v>
      </c>
      <c r="M85" s="48"/>
      <c r="N85" s="48">
        <f t="shared" si="6"/>
        <v>0</v>
      </c>
      <c r="O85" s="48">
        <f t="shared" si="7"/>
        <v>0</v>
      </c>
      <c r="P85" s="48"/>
      <c r="Q85" s="96"/>
      <c r="R85" s="96">
        <f>'2 +'!Q85</f>
        <v>0</v>
      </c>
      <c r="S85" s="96"/>
      <c r="T85" s="96"/>
      <c r="U85" s="85">
        <f>'2 +'!T85</f>
        <v>0</v>
      </c>
      <c r="V85" s="48"/>
      <c r="W85" s="57"/>
    </row>
    <row r="86" spans="1:23" ht="30" customHeight="1">
      <c r="A86" s="82" t="s">
        <v>94</v>
      </c>
      <c r="B86" s="83" t="s">
        <v>325</v>
      </c>
      <c r="C86" s="84" t="s">
        <v>2</v>
      </c>
      <c r="D86" s="90" t="s">
        <v>404</v>
      </c>
      <c r="E86" s="49">
        <f t="shared" si="5"/>
        <v>4040</v>
      </c>
      <c r="F86" s="49">
        <v>4040</v>
      </c>
      <c r="G86" s="49"/>
      <c r="H86" s="49">
        <f>I86</f>
        <v>8208</v>
      </c>
      <c r="I86" s="49">
        <f>'2 +'!H86</f>
        <v>8208</v>
      </c>
      <c r="J86" s="49"/>
      <c r="K86" s="47">
        <f t="shared" si="4"/>
        <v>18400</v>
      </c>
      <c r="L86" s="47">
        <f>'2 +'!K86</f>
        <v>18400</v>
      </c>
      <c r="M86" s="48"/>
      <c r="N86" s="48">
        <f t="shared" si="6"/>
        <v>10192</v>
      </c>
      <c r="O86" s="48">
        <f t="shared" si="7"/>
        <v>10192</v>
      </c>
      <c r="P86" s="48"/>
      <c r="Q86" s="96">
        <f>R86</f>
        <v>19200</v>
      </c>
      <c r="R86" s="96">
        <f>'2 +'!Q86</f>
        <v>19200</v>
      </c>
      <c r="S86" s="96"/>
      <c r="T86" s="96">
        <f>U86</f>
        <v>19200</v>
      </c>
      <c r="U86" s="85">
        <f>'2 +'!T86</f>
        <v>19200</v>
      </c>
      <c r="V86" s="48"/>
      <c r="W86" s="58" t="s">
        <v>412</v>
      </c>
    </row>
    <row r="87" spans="1:23" ht="48.75" customHeight="1">
      <c r="A87" s="82" t="s">
        <v>95</v>
      </c>
      <c r="B87" s="83" t="s">
        <v>326</v>
      </c>
      <c r="C87" s="84" t="s">
        <v>2</v>
      </c>
      <c r="D87" s="90" t="s">
        <v>402</v>
      </c>
      <c r="E87" s="49">
        <f t="shared" si="5"/>
        <v>5511.6</v>
      </c>
      <c r="F87" s="49">
        <v>5511.6</v>
      </c>
      <c r="G87" s="49"/>
      <c r="H87" s="49">
        <f>I87</f>
        <v>5508</v>
      </c>
      <c r="I87" s="49">
        <f>'2 +'!H87</f>
        <v>5508</v>
      </c>
      <c r="J87" s="49"/>
      <c r="K87" s="47">
        <f t="shared" si="4"/>
        <v>5800</v>
      </c>
      <c r="L87" s="47">
        <f>'2 +'!K87</f>
        <v>5800</v>
      </c>
      <c r="M87" s="48"/>
      <c r="N87" s="48">
        <f t="shared" si="6"/>
        <v>292</v>
      </c>
      <c r="O87" s="48">
        <f t="shared" si="7"/>
        <v>292</v>
      </c>
      <c r="P87" s="48"/>
      <c r="Q87" s="96">
        <f>R87</f>
        <v>5800</v>
      </c>
      <c r="R87" s="96">
        <f>'2 +'!Q87</f>
        <v>5800</v>
      </c>
      <c r="S87" s="96"/>
      <c r="T87" s="96">
        <f>U87</f>
        <v>6700</v>
      </c>
      <c r="U87" s="85">
        <f>'2 +'!T87</f>
        <v>6700</v>
      </c>
      <c r="V87" s="48"/>
      <c r="W87" s="60" t="s">
        <v>413</v>
      </c>
    </row>
    <row r="88" spans="1:23" ht="48.75" customHeight="1" hidden="1">
      <c r="A88" s="82" t="s">
        <v>96</v>
      </c>
      <c r="B88" s="92" t="s">
        <v>97</v>
      </c>
      <c r="C88" s="84" t="s">
        <v>2</v>
      </c>
      <c r="D88" s="90"/>
      <c r="E88" s="49">
        <f t="shared" si="5"/>
        <v>0</v>
      </c>
      <c r="F88" s="49"/>
      <c r="G88" s="49"/>
      <c r="H88" s="49"/>
      <c r="I88" s="49">
        <f>'2 +'!H88</f>
        <v>0</v>
      </c>
      <c r="J88" s="49"/>
      <c r="K88" s="47">
        <f t="shared" si="4"/>
        <v>0</v>
      </c>
      <c r="L88" s="47">
        <f>'2 +'!K88</f>
        <v>0</v>
      </c>
      <c r="M88" s="48"/>
      <c r="N88" s="48">
        <f t="shared" si="6"/>
        <v>0</v>
      </c>
      <c r="O88" s="48">
        <f t="shared" si="7"/>
        <v>0</v>
      </c>
      <c r="P88" s="48"/>
      <c r="Q88" s="96"/>
      <c r="R88" s="96">
        <f>'2 +'!Q88</f>
        <v>0</v>
      </c>
      <c r="S88" s="96"/>
      <c r="T88" s="96"/>
      <c r="U88" s="85">
        <f>'2 +'!T88</f>
        <v>0</v>
      </c>
      <c r="V88" s="48"/>
      <c r="W88" s="57"/>
    </row>
    <row r="89" spans="1:23" ht="80.25" customHeight="1" hidden="1">
      <c r="A89" s="82" t="s">
        <v>98</v>
      </c>
      <c r="B89" s="92" t="s">
        <v>99</v>
      </c>
      <c r="C89" s="84" t="s">
        <v>2</v>
      </c>
      <c r="D89" s="90"/>
      <c r="E89" s="49">
        <f t="shared" si="5"/>
        <v>0</v>
      </c>
      <c r="F89" s="49"/>
      <c r="G89" s="49"/>
      <c r="H89" s="49"/>
      <c r="I89" s="49">
        <f>'2 +'!H89</f>
        <v>0</v>
      </c>
      <c r="J89" s="49"/>
      <c r="K89" s="47">
        <f t="shared" si="4"/>
        <v>0</v>
      </c>
      <c r="L89" s="47">
        <f>'2 +'!K89</f>
        <v>0</v>
      </c>
      <c r="M89" s="48"/>
      <c r="N89" s="48">
        <f t="shared" si="6"/>
        <v>0</v>
      </c>
      <c r="O89" s="48">
        <f t="shared" si="7"/>
        <v>0</v>
      </c>
      <c r="P89" s="48"/>
      <c r="Q89" s="96"/>
      <c r="R89" s="96">
        <f>'2 +'!Q89</f>
        <v>0</v>
      </c>
      <c r="S89" s="96"/>
      <c r="T89" s="96"/>
      <c r="U89" s="85">
        <f>'2 +'!T89</f>
        <v>0</v>
      </c>
      <c r="V89" s="48"/>
      <c r="W89" s="57"/>
    </row>
    <row r="90" spans="1:23" ht="28.5" customHeight="1">
      <c r="A90" s="82" t="s">
        <v>100</v>
      </c>
      <c r="B90" s="83" t="s">
        <v>327</v>
      </c>
      <c r="C90" s="84" t="s">
        <v>2</v>
      </c>
      <c r="D90" s="90" t="s">
        <v>403</v>
      </c>
      <c r="E90" s="49">
        <f t="shared" si="5"/>
        <v>0</v>
      </c>
      <c r="F90" s="49">
        <v>0</v>
      </c>
      <c r="G90" s="49"/>
      <c r="H90" s="49">
        <f>I90</f>
        <v>2</v>
      </c>
      <c r="I90" s="49">
        <f>'2 +'!H90</f>
        <v>2</v>
      </c>
      <c r="J90" s="49"/>
      <c r="K90" s="47">
        <f t="shared" si="4"/>
        <v>4</v>
      </c>
      <c r="L90" s="47">
        <f>'2 +'!K90</f>
        <v>4</v>
      </c>
      <c r="M90" s="48"/>
      <c r="N90" s="48">
        <f t="shared" si="6"/>
        <v>2</v>
      </c>
      <c r="O90" s="48">
        <f t="shared" si="7"/>
        <v>2</v>
      </c>
      <c r="P90" s="48"/>
      <c r="Q90" s="96">
        <f>R90</f>
        <v>4</v>
      </c>
      <c r="R90" s="96">
        <f>'2 +'!Q90</f>
        <v>4</v>
      </c>
      <c r="S90" s="96"/>
      <c r="T90" s="96">
        <f>U90</f>
        <v>0</v>
      </c>
      <c r="U90" s="85">
        <f>'2 +'!T90</f>
        <v>0</v>
      </c>
      <c r="V90" s="48"/>
      <c r="W90" s="57"/>
    </row>
    <row r="91" spans="1:23" ht="24" customHeight="1" hidden="1">
      <c r="A91" s="82" t="s">
        <v>101</v>
      </c>
      <c r="B91" s="92" t="s">
        <v>102</v>
      </c>
      <c r="C91" s="84" t="s">
        <v>2</v>
      </c>
      <c r="D91" s="84"/>
      <c r="E91" s="49">
        <f t="shared" si="5"/>
        <v>0</v>
      </c>
      <c r="F91" s="49"/>
      <c r="G91" s="49"/>
      <c r="H91" s="49"/>
      <c r="I91" s="49">
        <f>'2 +'!H91</f>
        <v>0</v>
      </c>
      <c r="J91" s="49"/>
      <c r="K91" s="47">
        <f t="shared" si="4"/>
        <v>0</v>
      </c>
      <c r="L91" s="48"/>
      <c r="M91" s="48"/>
      <c r="N91" s="48">
        <f t="shared" si="6"/>
        <v>0</v>
      </c>
      <c r="O91" s="48">
        <f t="shared" si="7"/>
        <v>0</v>
      </c>
      <c r="P91" s="48"/>
      <c r="Q91" s="96"/>
      <c r="R91" s="96">
        <f>'2 +'!Q91</f>
        <v>0</v>
      </c>
      <c r="S91" s="96"/>
      <c r="T91" s="96"/>
      <c r="U91" s="85">
        <f>'2 +'!T91</f>
        <v>0</v>
      </c>
      <c r="V91" s="48"/>
      <c r="W91" s="57"/>
    </row>
    <row r="92" spans="1:23" ht="24" customHeight="1">
      <c r="A92" s="82" t="s">
        <v>103</v>
      </c>
      <c r="B92" s="83" t="s">
        <v>328</v>
      </c>
      <c r="C92" s="84" t="s">
        <v>2</v>
      </c>
      <c r="D92" s="90" t="s">
        <v>401</v>
      </c>
      <c r="E92" s="49">
        <f t="shared" si="5"/>
        <v>12773.8</v>
      </c>
      <c r="F92" s="49">
        <v>12773.8</v>
      </c>
      <c r="G92" s="49"/>
      <c r="H92" s="49">
        <f>I92</f>
        <v>22244.4</v>
      </c>
      <c r="I92" s="49">
        <f>'2 +'!H92</f>
        <v>22244.4</v>
      </c>
      <c r="J92" s="49"/>
      <c r="K92" s="47">
        <f>L92</f>
        <v>20200</v>
      </c>
      <c r="L92" s="47">
        <f>'2 +'!K92</f>
        <v>20200</v>
      </c>
      <c r="M92" s="48"/>
      <c r="N92" s="48">
        <f t="shared" si="6"/>
        <v>-2044.4000000000015</v>
      </c>
      <c r="O92" s="48">
        <f t="shared" si="7"/>
        <v>-2044.4000000000015</v>
      </c>
      <c r="P92" s="48"/>
      <c r="Q92" s="96">
        <f>R92</f>
        <v>20200</v>
      </c>
      <c r="R92" s="96">
        <f>'2 +'!Q92</f>
        <v>20200</v>
      </c>
      <c r="S92" s="96"/>
      <c r="T92" s="96">
        <f>U92</f>
        <v>21500</v>
      </c>
      <c r="U92" s="85">
        <f>'2 +'!T92</f>
        <v>21500</v>
      </c>
      <c r="V92" s="48"/>
      <c r="W92" s="58" t="s">
        <v>414</v>
      </c>
    </row>
    <row r="93" spans="1:23" ht="36.75" customHeight="1">
      <c r="A93" s="82" t="s">
        <v>104</v>
      </c>
      <c r="B93" s="83" t="s">
        <v>329</v>
      </c>
      <c r="C93" s="84" t="s">
        <v>2</v>
      </c>
      <c r="D93" s="84"/>
      <c r="E93" s="49">
        <f t="shared" si="5"/>
        <v>65957.8</v>
      </c>
      <c r="F93" s="49">
        <v>65957.8</v>
      </c>
      <c r="G93" s="49"/>
      <c r="H93" s="49">
        <f>I93</f>
        <v>63500</v>
      </c>
      <c r="I93" s="49">
        <f>'2 +'!H93</f>
        <v>63500</v>
      </c>
      <c r="J93" s="49"/>
      <c r="K93" s="48">
        <f>L93</f>
        <v>34500</v>
      </c>
      <c r="L93" s="48">
        <f>'2 +'!K93</f>
        <v>34500</v>
      </c>
      <c r="M93" s="48"/>
      <c r="N93" s="48">
        <f t="shared" si="6"/>
        <v>-29000</v>
      </c>
      <c r="O93" s="48">
        <f t="shared" si="7"/>
        <v>-29000</v>
      </c>
      <c r="P93" s="48"/>
      <c r="Q93" s="96">
        <f>R93</f>
        <v>18000</v>
      </c>
      <c r="R93" s="96">
        <f>'2 +'!Q93</f>
        <v>18000</v>
      </c>
      <c r="S93" s="96"/>
      <c r="T93" s="96">
        <f>U93</f>
        <v>15000</v>
      </c>
      <c r="U93" s="85">
        <f>'2 +'!T93</f>
        <v>15000</v>
      </c>
      <c r="V93" s="48"/>
      <c r="W93" s="57"/>
    </row>
    <row r="94" spans="1:23" s="69" customFormat="1" ht="50.25" customHeight="1">
      <c r="A94" s="76" t="s">
        <v>105</v>
      </c>
      <c r="B94" s="77" t="s">
        <v>330</v>
      </c>
      <c r="C94" s="78" t="s">
        <v>106</v>
      </c>
      <c r="D94" s="78"/>
      <c r="E94" s="79">
        <f>F94</f>
        <v>1735</v>
      </c>
      <c r="F94" s="79">
        <f>F96</f>
        <v>1735</v>
      </c>
      <c r="G94" s="79"/>
      <c r="H94" s="79">
        <f>I94</f>
        <v>3500</v>
      </c>
      <c r="I94" s="79">
        <f>I96</f>
        <v>3500</v>
      </c>
      <c r="J94" s="79"/>
      <c r="K94" s="80">
        <f>L94</f>
        <v>1200</v>
      </c>
      <c r="L94" s="80">
        <f>L96</f>
        <v>1200</v>
      </c>
      <c r="M94" s="80"/>
      <c r="N94" s="48">
        <f t="shared" si="6"/>
        <v>-2300</v>
      </c>
      <c r="O94" s="48">
        <f t="shared" si="7"/>
        <v>-2300</v>
      </c>
      <c r="P94" s="80"/>
      <c r="Q94" s="80">
        <f>R94</f>
        <v>2000</v>
      </c>
      <c r="R94" s="80">
        <f>R96</f>
        <v>2000</v>
      </c>
      <c r="S94" s="80"/>
      <c r="T94" s="80">
        <f>U94</f>
        <v>2000</v>
      </c>
      <c r="U94" s="81">
        <f>U96</f>
        <v>2000</v>
      </c>
      <c r="V94" s="80"/>
      <c r="W94" s="56"/>
    </row>
    <row r="95" spans="1:23" ht="19.5" customHeight="1">
      <c r="A95" s="82"/>
      <c r="B95" s="83" t="s">
        <v>283</v>
      </c>
      <c r="C95" s="84"/>
      <c r="D95" s="84"/>
      <c r="E95" s="49"/>
      <c r="F95" s="49"/>
      <c r="G95" s="49"/>
      <c r="H95" s="49"/>
      <c r="I95" s="49"/>
      <c r="J95" s="49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85"/>
      <c r="V95" s="48"/>
      <c r="W95" s="57"/>
    </row>
    <row r="96" spans="1:23" ht="51">
      <c r="A96" s="82" t="s">
        <v>107</v>
      </c>
      <c r="B96" s="83" t="s">
        <v>331</v>
      </c>
      <c r="C96" s="84" t="s">
        <v>2</v>
      </c>
      <c r="D96" s="90" t="s">
        <v>403</v>
      </c>
      <c r="E96" s="49">
        <f>F96</f>
        <v>1735</v>
      </c>
      <c r="F96" s="49">
        <v>1735</v>
      </c>
      <c r="G96" s="49"/>
      <c r="H96" s="49">
        <f>I96</f>
        <v>3500</v>
      </c>
      <c r="I96" s="49">
        <f>'2 +'!H96</f>
        <v>3500</v>
      </c>
      <c r="J96" s="49"/>
      <c r="K96" s="48">
        <f>L96</f>
        <v>1200</v>
      </c>
      <c r="L96" s="48">
        <f>'2 +'!K96</f>
        <v>1200</v>
      </c>
      <c r="M96" s="48"/>
      <c r="N96" s="48">
        <f>O96</f>
        <v>-2300</v>
      </c>
      <c r="O96" s="48">
        <f t="shared" si="7"/>
        <v>-2300</v>
      </c>
      <c r="P96" s="48"/>
      <c r="Q96" s="48">
        <f>R96</f>
        <v>2000</v>
      </c>
      <c r="R96" s="48">
        <f>'2 +'!Q96</f>
        <v>2000</v>
      </c>
      <c r="S96" s="48"/>
      <c r="T96" s="48">
        <f>U96</f>
        <v>2000</v>
      </c>
      <c r="U96" s="85">
        <f>'2 +'!T96</f>
        <v>2000</v>
      </c>
      <c r="V96" s="48"/>
      <c r="W96" s="58" t="s">
        <v>415</v>
      </c>
    </row>
    <row r="97" spans="1:23" ht="38.25" customHeight="1" hidden="1">
      <c r="A97" s="82" t="s">
        <v>108</v>
      </c>
      <c r="B97" s="92" t="s">
        <v>109</v>
      </c>
      <c r="C97" s="84" t="s">
        <v>2</v>
      </c>
      <c r="D97" s="84"/>
      <c r="E97" s="49"/>
      <c r="F97" s="49"/>
      <c r="G97" s="49"/>
      <c r="H97" s="49"/>
      <c r="I97" s="49"/>
      <c r="J97" s="49"/>
      <c r="K97" s="48"/>
      <c r="L97" s="48"/>
      <c r="M97" s="48"/>
      <c r="N97" s="48">
        <f aca="true" t="shared" si="8" ref="N97:N104">O97</f>
        <v>0</v>
      </c>
      <c r="O97" s="48">
        <f t="shared" si="7"/>
        <v>0</v>
      </c>
      <c r="P97" s="48"/>
      <c r="Q97" s="48"/>
      <c r="R97" s="48"/>
      <c r="S97" s="48"/>
      <c r="T97" s="48"/>
      <c r="U97" s="85"/>
      <c r="V97" s="48"/>
      <c r="W97" s="57"/>
    </row>
    <row r="98" spans="1:23" s="69" customFormat="1" ht="50.25" customHeight="1" hidden="1">
      <c r="A98" s="76" t="s">
        <v>110</v>
      </c>
      <c r="B98" s="93" t="s">
        <v>111</v>
      </c>
      <c r="C98" s="78" t="s">
        <v>112</v>
      </c>
      <c r="D98" s="78"/>
      <c r="E98" s="79"/>
      <c r="F98" s="79"/>
      <c r="G98" s="79"/>
      <c r="H98" s="79"/>
      <c r="I98" s="79"/>
      <c r="J98" s="79"/>
      <c r="K98" s="80"/>
      <c r="L98" s="80"/>
      <c r="M98" s="80"/>
      <c r="N98" s="48">
        <f t="shared" si="8"/>
        <v>0</v>
      </c>
      <c r="O98" s="48">
        <f t="shared" si="7"/>
        <v>0</v>
      </c>
      <c r="P98" s="80"/>
      <c r="Q98" s="80"/>
      <c r="R98" s="80"/>
      <c r="S98" s="80"/>
      <c r="T98" s="80"/>
      <c r="U98" s="81"/>
      <c r="V98" s="80"/>
      <c r="W98" s="56"/>
    </row>
    <row r="99" spans="1:23" ht="20.25" customHeight="1" hidden="1">
      <c r="A99" s="82"/>
      <c r="B99" s="92" t="s">
        <v>0</v>
      </c>
      <c r="C99" s="84"/>
      <c r="D99" s="84"/>
      <c r="E99" s="49"/>
      <c r="F99" s="49"/>
      <c r="G99" s="49"/>
      <c r="H99" s="49"/>
      <c r="I99" s="49"/>
      <c r="J99" s="49"/>
      <c r="K99" s="48"/>
      <c r="L99" s="48"/>
      <c r="M99" s="48"/>
      <c r="N99" s="48">
        <f t="shared" si="8"/>
        <v>0</v>
      </c>
      <c r="O99" s="48">
        <f t="shared" si="7"/>
        <v>0</v>
      </c>
      <c r="P99" s="48"/>
      <c r="Q99" s="48"/>
      <c r="R99" s="48"/>
      <c r="S99" s="48"/>
      <c r="T99" s="48"/>
      <c r="U99" s="85"/>
      <c r="V99" s="48"/>
      <c r="W99" s="57"/>
    </row>
    <row r="100" spans="1:23" ht="67.5" customHeight="1" hidden="1">
      <c r="A100" s="82" t="s">
        <v>113</v>
      </c>
      <c r="B100" s="92" t="s">
        <v>114</v>
      </c>
      <c r="C100" s="84" t="s">
        <v>2</v>
      </c>
      <c r="D100" s="84"/>
      <c r="E100" s="49"/>
      <c r="F100" s="49"/>
      <c r="G100" s="49"/>
      <c r="H100" s="49"/>
      <c r="I100" s="49"/>
      <c r="J100" s="49"/>
      <c r="K100" s="48"/>
      <c r="L100" s="48"/>
      <c r="M100" s="48"/>
      <c r="N100" s="48">
        <f t="shared" si="8"/>
        <v>0</v>
      </c>
      <c r="O100" s="48">
        <f t="shared" si="7"/>
        <v>0</v>
      </c>
      <c r="P100" s="48"/>
      <c r="Q100" s="48"/>
      <c r="R100" s="48"/>
      <c r="S100" s="48"/>
      <c r="T100" s="48"/>
      <c r="U100" s="85"/>
      <c r="V100" s="48"/>
      <c r="W100" s="57"/>
    </row>
    <row r="101" spans="1:23" s="69" customFormat="1" ht="42.75" customHeight="1" hidden="1">
      <c r="A101" s="76" t="s">
        <v>115</v>
      </c>
      <c r="B101" s="93" t="s">
        <v>116</v>
      </c>
      <c r="C101" s="78" t="s">
        <v>117</v>
      </c>
      <c r="D101" s="78"/>
      <c r="E101" s="79"/>
      <c r="F101" s="79"/>
      <c r="G101" s="79"/>
      <c r="H101" s="79"/>
      <c r="I101" s="79"/>
      <c r="J101" s="79"/>
      <c r="K101" s="80"/>
      <c r="L101" s="80"/>
      <c r="M101" s="80"/>
      <c r="N101" s="48">
        <f t="shared" si="8"/>
        <v>0</v>
      </c>
      <c r="O101" s="48">
        <f t="shared" si="7"/>
        <v>0</v>
      </c>
      <c r="P101" s="80"/>
      <c r="Q101" s="80"/>
      <c r="R101" s="80"/>
      <c r="S101" s="80"/>
      <c r="T101" s="80"/>
      <c r="U101" s="81"/>
      <c r="V101" s="80"/>
      <c r="W101" s="56"/>
    </row>
    <row r="102" spans="1:23" ht="20.25" customHeight="1" hidden="1">
      <c r="A102" s="82"/>
      <c r="B102" s="92" t="s">
        <v>0</v>
      </c>
      <c r="C102" s="84"/>
      <c r="D102" s="84"/>
      <c r="E102" s="49"/>
      <c r="F102" s="49"/>
      <c r="G102" s="49"/>
      <c r="H102" s="49"/>
      <c r="I102" s="49"/>
      <c r="J102" s="49"/>
      <c r="K102" s="48"/>
      <c r="L102" s="48"/>
      <c r="M102" s="48"/>
      <c r="N102" s="48">
        <f t="shared" si="8"/>
        <v>0</v>
      </c>
      <c r="O102" s="48">
        <f t="shared" si="7"/>
        <v>0</v>
      </c>
      <c r="P102" s="48"/>
      <c r="Q102" s="48"/>
      <c r="R102" s="48"/>
      <c r="S102" s="48"/>
      <c r="T102" s="48"/>
      <c r="U102" s="85"/>
      <c r="V102" s="48"/>
      <c r="W102" s="57"/>
    </row>
    <row r="103" spans="1:23" ht="78.75" customHeight="1" hidden="1">
      <c r="A103" s="82" t="s">
        <v>118</v>
      </c>
      <c r="B103" s="92" t="s">
        <v>119</v>
      </c>
      <c r="C103" s="84"/>
      <c r="D103" s="84"/>
      <c r="E103" s="49"/>
      <c r="F103" s="49"/>
      <c r="G103" s="49"/>
      <c r="H103" s="49"/>
      <c r="I103" s="49"/>
      <c r="J103" s="49"/>
      <c r="K103" s="48"/>
      <c r="L103" s="48"/>
      <c r="M103" s="48"/>
      <c r="N103" s="48">
        <f t="shared" si="8"/>
        <v>0</v>
      </c>
      <c r="O103" s="48">
        <f t="shared" si="7"/>
        <v>0</v>
      </c>
      <c r="P103" s="48"/>
      <c r="Q103" s="48"/>
      <c r="R103" s="48"/>
      <c r="S103" s="48"/>
      <c r="T103" s="48"/>
      <c r="U103" s="85"/>
      <c r="V103" s="48"/>
      <c r="W103" s="57"/>
    </row>
    <row r="104" spans="1:23" s="69" customFormat="1" ht="42" customHeight="1">
      <c r="A104" s="76" t="s">
        <v>120</v>
      </c>
      <c r="B104" s="77" t="s">
        <v>335</v>
      </c>
      <c r="C104" s="78" t="s">
        <v>121</v>
      </c>
      <c r="D104" s="78"/>
      <c r="E104" s="79">
        <f>F104</f>
        <v>6322</v>
      </c>
      <c r="F104" s="79">
        <f>F108</f>
        <v>6322</v>
      </c>
      <c r="G104" s="79"/>
      <c r="H104" s="79">
        <f>I104</f>
        <v>2495</v>
      </c>
      <c r="I104" s="79">
        <f>I108</f>
        <v>2495</v>
      </c>
      <c r="J104" s="79"/>
      <c r="K104" s="80">
        <f>L104</f>
        <v>2750</v>
      </c>
      <c r="L104" s="80">
        <f>L108</f>
        <v>2750</v>
      </c>
      <c r="M104" s="80"/>
      <c r="N104" s="48">
        <f t="shared" si="8"/>
        <v>255</v>
      </c>
      <c r="O104" s="48">
        <f t="shared" si="7"/>
        <v>255</v>
      </c>
      <c r="P104" s="80"/>
      <c r="Q104" s="80">
        <f>R104</f>
        <v>2750</v>
      </c>
      <c r="R104" s="80">
        <f>R108</f>
        <v>2750</v>
      </c>
      <c r="S104" s="80"/>
      <c r="T104" s="80">
        <f>U104</f>
        <v>2750</v>
      </c>
      <c r="U104" s="81">
        <f>U108</f>
        <v>2750</v>
      </c>
      <c r="V104" s="80"/>
      <c r="W104" s="56"/>
    </row>
    <row r="105" spans="1:23" ht="12.75" customHeight="1">
      <c r="A105" s="82"/>
      <c r="B105" s="83" t="s">
        <v>283</v>
      </c>
      <c r="C105" s="84"/>
      <c r="D105" s="84"/>
      <c r="E105" s="49"/>
      <c r="F105" s="49"/>
      <c r="G105" s="49"/>
      <c r="H105" s="49"/>
      <c r="I105" s="49"/>
      <c r="J105" s="49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85"/>
      <c r="V105" s="48"/>
      <c r="W105" s="57"/>
    </row>
    <row r="106" spans="1:23" ht="26.25" customHeight="1">
      <c r="A106" s="82" t="s">
        <v>122</v>
      </c>
      <c r="B106" s="83" t="s">
        <v>332</v>
      </c>
      <c r="C106" s="84" t="s">
        <v>2</v>
      </c>
      <c r="D106" s="90"/>
      <c r="E106" s="49"/>
      <c r="F106" s="49"/>
      <c r="G106" s="49"/>
      <c r="H106" s="49"/>
      <c r="I106" s="49"/>
      <c r="J106" s="49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85"/>
      <c r="V106" s="48"/>
      <c r="W106" s="57"/>
    </row>
    <row r="107" spans="1:23" ht="27" customHeight="1">
      <c r="A107" s="82" t="s">
        <v>123</v>
      </c>
      <c r="B107" s="83" t="s">
        <v>333</v>
      </c>
      <c r="C107" s="84" t="s">
        <v>2</v>
      </c>
      <c r="D107" s="90"/>
      <c r="E107" s="49"/>
      <c r="F107" s="49"/>
      <c r="G107" s="49"/>
      <c r="H107" s="49"/>
      <c r="I107" s="49"/>
      <c r="J107" s="49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85"/>
      <c r="V107" s="48"/>
      <c r="W107" s="57"/>
    </row>
    <row r="108" spans="1:23" ht="39.75" customHeight="1" thickBot="1">
      <c r="A108" s="97" t="s">
        <v>124</v>
      </c>
      <c r="B108" s="98" t="s">
        <v>334</v>
      </c>
      <c r="C108" s="99" t="s">
        <v>2</v>
      </c>
      <c r="D108" s="90" t="s">
        <v>403</v>
      </c>
      <c r="E108" s="100">
        <f>F108</f>
        <v>6322</v>
      </c>
      <c r="F108" s="100">
        <v>6322</v>
      </c>
      <c r="G108" s="100"/>
      <c r="H108" s="100">
        <f>I108</f>
        <v>2495</v>
      </c>
      <c r="I108" s="100">
        <f>'2 +'!H108</f>
        <v>2495</v>
      </c>
      <c r="J108" s="100"/>
      <c r="K108" s="101">
        <f>L108</f>
        <v>2750</v>
      </c>
      <c r="L108" s="101">
        <f>'2 +'!K108</f>
        <v>2750</v>
      </c>
      <c r="M108" s="101"/>
      <c r="N108" s="101">
        <f>O108</f>
        <v>255</v>
      </c>
      <c r="O108" s="101">
        <f>L108-I108</f>
        <v>255</v>
      </c>
      <c r="P108" s="101"/>
      <c r="Q108" s="101">
        <f>R108</f>
        <v>2750</v>
      </c>
      <c r="R108" s="101">
        <f>'2 +'!Q108</f>
        <v>2750</v>
      </c>
      <c r="S108" s="101"/>
      <c r="T108" s="101">
        <f>U108</f>
        <v>2750</v>
      </c>
      <c r="U108" s="102">
        <f>'2 +'!T108</f>
        <v>2750</v>
      </c>
      <c r="V108" s="101"/>
      <c r="W108" s="61"/>
    </row>
    <row r="109" spans="1:22" ht="11.25">
      <c r="A109" s="103"/>
      <c r="B109" s="104"/>
      <c r="C109" s="103"/>
      <c r="D109" s="103"/>
      <c r="E109" s="103"/>
      <c r="F109" s="103"/>
      <c r="G109" s="103"/>
      <c r="H109" s="103"/>
      <c r="I109" s="103"/>
      <c r="J109" s="103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105"/>
      <c r="V109" s="70"/>
    </row>
    <row r="110" spans="1:22" ht="11.25">
      <c r="A110" s="103"/>
      <c r="B110" s="104"/>
      <c r="C110" s="103"/>
      <c r="D110" s="103"/>
      <c r="E110" s="103"/>
      <c r="F110" s="103"/>
      <c r="G110" s="103"/>
      <c r="H110" s="103"/>
      <c r="I110" s="103"/>
      <c r="J110" s="103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105"/>
      <c r="V110" s="70"/>
    </row>
    <row r="111" spans="1:22" ht="11.25">
      <c r="A111" s="103"/>
      <c r="B111" s="104"/>
      <c r="C111" s="103"/>
      <c r="D111" s="103"/>
      <c r="E111" s="103"/>
      <c r="F111" s="103"/>
      <c r="G111" s="103"/>
      <c r="H111" s="103"/>
      <c r="I111" s="103"/>
      <c r="J111" s="103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105"/>
      <c r="V111" s="70"/>
    </row>
  </sheetData>
  <sheetProtection/>
  <mergeCells count="24">
    <mergeCell ref="K6:M6"/>
    <mergeCell ref="N6:P6"/>
    <mergeCell ref="Q6:S6"/>
    <mergeCell ref="T6:V6"/>
    <mergeCell ref="W7:W8"/>
    <mergeCell ref="D6:D8"/>
    <mergeCell ref="N7:N8"/>
    <mergeCell ref="O7:P7"/>
    <mergeCell ref="Q7:Q8"/>
    <mergeCell ref="R7:S7"/>
    <mergeCell ref="H7:H8"/>
    <mergeCell ref="I7:J7"/>
    <mergeCell ref="K7:K8"/>
    <mergeCell ref="L7:M7"/>
    <mergeCell ref="A4:V4"/>
    <mergeCell ref="A6:A8"/>
    <mergeCell ref="B6:B8"/>
    <mergeCell ref="C6:C8"/>
    <mergeCell ref="E6:G6"/>
    <mergeCell ref="H6:J6"/>
    <mergeCell ref="T7:T8"/>
    <mergeCell ref="U7:V7"/>
    <mergeCell ref="E7:E8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74"/>
  <sheetViews>
    <sheetView zoomScale="120" zoomScaleNormal="120" zoomScalePageLayoutView="0" workbookViewId="0" topLeftCell="A1">
      <selection activeCell="I10" sqref="I10"/>
    </sheetView>
  </sheetViews>
  <sheetFormatPr defaultColWidth="9.140625" defaultRowHeight="12"/>
  <cols>
    <col min="1" max="4" width="10.28125" style="106" customWidth="1"/>
    <col min="5" max="5" width="51.8515625" style="63" customWidth="1"/>
    <col min="6" max="8" width="11.28125" style="63" customWidth="1"/>
    <col min="9" max="9" width="12.8515625" style="63" customWidth="1"/>
    <col min="10" max="10" width="11.28125" style="63" customWidth="1"/>
    <col min="11" max="11" width="12.421875" style="63" customWidth="1"/>
    <col min="12" max="12" width="13.140625" style="64" customWidth="1"/>
    <col min="13" max="13" width="13.28125" style="64" customWidth="1"/>
    <col min="14" max="14" width="12.28125" style="64" customWidth="1"/>
    <col min="15" max="17" width="12.28125" style="64" hidden="1" customWidth="1"/>
    <col min="18" max="18" width="12.28125" style="64" customWidth="1"/>
    <col min="19" max="20" width="14.28125" style="64" customWidth="1"/>
    <col min="21" max="21" width="13.140625" style="64" customWidth="1"/>
    <col min="22" max="23" width="14.421875" style="64" customWidth="1"/>
    <col min="24" max="24" width="22.8515625" style="52" customWidth="1"/>
    <col min="25" max="16384" width="9.140625" style="62" customWidth="1"/>
  </cols>
  <sheetData>
    <row r="2" spans="14:24" ht="23.25" customHeight="1">
      <c r="N2" s="65"/>
      <c r="O2" s="65"/>
      <c r="P2" s="65"/>
      <c r="Q2" s="65"/>
      <c r="T2" s="65"/>
      <c r="W2" s="176" t="s">
        <v>421</v>
      </c>
      <c r="X2" s="176"/>
    </row>
    <row r="3" spans="12:23" ht="12.75" customHeight="1"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43.5" customHeight="1">
      <c r="A4" s="180" t="s">
        <v>336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</row>
    <row r="5" ht="20.25" customHeight="1" thickBot="1">
      <c r="X5" s="53" t="s">
        <v>278</v>
      </c>
    </row>
    <row r="6" spans="1:24" ht="19.5" customHeight="1">
      <c r="A6" s="166" t="s">
        <v>279</v>
      </c>
      <c r="B6" s="168" t="s">
        <v>337</v>
      </c>
      <c r="C6" s="168" t="s">
        <v>338</v>
      </c>
      <c r="D6" s="168" t="s">
        <v>339</v>
      </c>
      <c r="E6" s="181" t="s">
        <v>340</v>
      </c>
      <c r="F6" s="160" t="s">
        <v>273</v>
      </c>
      <c r="G6" s="160"/>
      <c r="H6" s="160"/>
      <c r="I6" s="160" t="s">
        <v>274</v>
      </c>
      <c r="J6" s="160"/>
      <c r="K6" s="160"/>
      <c r="L6" s="160" t="s">
        <v>125</v>
      </c>
      <c r="M6" s="160"/>
      <c r="N6" s="160"/>
      <c r="O6" s="177" t="s">
        <v>275</v>
      </c>
      <c r="P6" s="178"/>
      <c r="Q6" s="179"/>
      <c r="R6" s="160" t="s">
        <v>126</v>
      </c>
      <c r="S6" s="160"/>
      <c r="T6" s="160"/>
      <c r="U6" s="160" t="s">
        <v>276</v>
      </c>
      <c r="V6" s="160"/>
      <c r="W6" s="183"/>
      <c r="X6" s="54" t="s">
        <v>244</v>
      </c>
    </row>
    <row r="7" spans="1:24" ht="18" customHeight="1">
      <c r="A7" s="167"/>
      <c r="B7" s="169"/>
      <c r="C7" s="169"/>
      <c r="D7" s="169"/>
      <c r="E7" s="182"/>
      <c r="F7" s="174" t="s">
        <v>282</v>
      </c>
      <c r="G7" s="174" t="s">
        <v>283</v>
      </c>
      <c r="H7" s="174"/>
      <c r="I7" s="174" t="s">
        <v>282</v>
      </c>
      <c r="J7" s="174" t="s">
        <v>283</v>
      </c>
      <c r="K7" s="174"/>
      <c r="L7" s="174" t="s">
        <v>282</v>
      </c>
      <c r="M7" s="174" t="s">
        <v>283</v>
      </c>
      <c r="N7" s="174"/>
      <c r="O7" s="174" t="s">
        <v>282</v>
      </c>
      <c r="P7" s="174" t="s">
        <v>283</v>
      </c>
      <c r="Q7" s="174"/>
      <c r="R7" s="174" t="s">
        <v>282</v>
      </c>
      <c r="S7" s="174" t="s">
        <v>283</v>
      </c>
      <c r="T7" s="174"/>
      <c r="U7" s="174" t="s">
        <v>282</v>
      </c>
      <c r="V7" s="174" t="s">
        <v>283</v>
      </c>
      <c r="W7" s="174"/>
      <c r="X7" s="154" t="s">
        <v>277</v>
      </c>
    </row>
    <row r="8" spans="1:24" ht="42.75" customHeight="1">
      <c r="A8" s="167"/>
      <c r="B8" s="169"/>
      <c r="C8" s="169"/>
      <c r="D8" s="169"/>
      <c r="E8" s="182"/>
      <c r="F8" s="174"/>
      <c r="G8" s="71" t="s">
        <v>284</v>
      </c>
      <c r="H8" s="71" t="s">
        <v>285</v>
      </c>
      <c r="I8" s="174"/>
      <c r="J8" s="71" t="s">
        <v>284</v>
      </c>
      <c r="K8" s="71" t="s">
        <v>285</v>
      </c>
      <c r="L8" s="174"/>
      <c r="M8" s="71" t="s">
        <v>284</v>
      </c>
      <c r="N8" s="71" t="s">
        <v>285</v>
      </c>
      <c r="O8" s="174"/>
      <c r="P8" s="71" t="s">
        <v>284</v>
      </c>
      <c r="Q8" s="71" t="s">
        <v>285</v>
      </c>
      <c r="R8" s="174"/>
      <c r="S8" s="71" t="s">
        <v>284</v>
      </c>
      <c r="T8" s="71" t="s">
        <v>285</v>
      </c>
      <c r="U8" s="174"/>
      <c r="V8" s="71" t="s">
        <v>284</v>
      </c>
      <c r="W8" s="71" t="s">
        <v>285</v>
      </c>
      <c r="X8" s="154"/>
    </row>
    <row r="9" spans="1:24" s="108" customFormat="1" ht="20.25" customHeight="1">
      <c r="A9" s="73">
        <v>1</v>
      </c>
      <c r="B9" s="74">
        <v>2</v>
      </c>
      <c r="C9" s="74">
        <v>3</v>
      </c>
      <c r="D9" s="74">
        <v>4</v>
      </c>
      <c r="E9" s="74">
        <v>5</v>
      </c>
      <c r="F9" s="75">
        <v>6</v>
      </c>
      <c r="G9" s="75">
        <v>7</v>
      </c>
      <c r="H9" s="75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19</v>
      </c>
      <c r="T9" s="74">
        <v>20</v>
      </c>
      <c r="U9" s="74">
        <v>21</v>
      </c>
      <c r="V9" s="74">
        <v>22</v>
      </c>
      <c r="W9" s="107">
        <v>23</v>
      </c>
      <c r="X9" s="55">
        <v>24</v>
      </c>
    </row>
    <row r="10" spans="1:256" s="69" customFormat="1" ht="21.75" customHeight="1">
      <c r="A10" s="73" t="s">
        <v>2</v>
      </c>
      <c r="B10" s="74" t="s">
        <v>2</v>
      </c>
      <c r="C10" s="74" t="s">
        <v>2</v>
      </c>
      <c r="D10" s="74" t="s">
        <v>2</v>
      </c>
      <c r="E10" s="109" t="s">
        <v>341</v>
      </c>
      <c r="F10" s="110">
        <f>G10+H10</f>
        <v>349245.19299999997</v>
      </c>
      <c r="G10" s="110">
        <f>(G11+G43+G34+G71+G88+G110+G138+G155)</f>
        <v>398705.547</v>
      </c>
      <c r="H10" s="110">
        <f>(H11+H43+H71+H88+H110+H138+H155)</f>
        <v>-49460.35400000002</v>
      </c>
      <c r="I10" s="110">
        <f>J10+K10</f>
        <v>1800072.667</v>
      </c>
      <c r="J10" s="110">
        <f>J11+J26+J34+J43+J71+J88+J102+J110+J138+J155+J169</f>
        <v>548427.3</v>
      </c>
      <c r="K10" s="110">
        <f>K11+K26+K34+K43+K71+K88+K102+K110+K138+K155+K169</f>
        <v>1251645.3669999999</v>
      </c>
      <c r="L10" s="110">
        <f>M10+N10</f>
        <v>995327.7000000001</v>
      </c>
      <c r="M10" s="110">
        <f>M11+M26+M34+M43+M71+M88+M102+M110+M138+M155+M169</f>
        <v>667055.7000000001</v>
      </c>
      <c r="N10" s="110">
        <f>N11+N26+N34+N43+N71+N88+N102+N110+N135+N138+N155+N169</f>
        <v>328272</v>
      </c>
      <c r="O10" s="47">
        <f>P10+Q10</f>
        <v>-804744.9669999998</v>
      </c>
      <c r="P10" s="47">
        <f>M10-J10</f>
        <v>118628.40000000002</v>
      </c>
      <c r="Q10" s="47">
        <f>N10-K10</f>
        <v>-923373.3669999999</v>
      </c>
      <c r="R10" s="110">
        <f>S10+T10</f>
        <v>905706</v>
      </c>
      <c r="S10" s="110">
        <f>S11+S26+S34+S43+S71+S88+S102+S110+S138+S155+S169</f>
        <v>670326</v>
      </c>
      <c r="T10" s="110">
        <f>T11+T26+T34+T43+T71+T88+T102+T110+T135+T138+T155+T169</f>
        <v>235380</v>
      </c>
      <c r="U10" s="110">
        <f>V10+W10</f>
        <v>780551</v>
      </c>
      <c r="V10" s="110">
        <f>V11+V26+V34+V43+V71+V88+V102+V110+V138+V155+V169</f>
        <v>689551</v>
      </c>
      <c r="W10" s="110">
        <f>W11+W26+W34+W43+W71+W88+W102+W110+W135+W138+W155+W169</f>
        <v>91000</v>
      </c>
      <c r="X10" s="56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s="69" customFormat="1" ht="25.5">
      <c r="A11" s="73" t="s">
        <v>128</v>
      </c>
      <c r="B11" s="74" t="s">
        <v>129</v>
      </c>
      <c r="C11" s="74" t="s">
        <v>130</v>
      </c>
      <c r="D11" s="74" t="s">
        <v>130</v>
      </c>
      <c r="E11" s="109" t="s">
        <v>342</v>
      </c>
      <c r="F11" s="110">
        <f>G11+H11</f>
        <v>131511.25999999998</v>
      </c>
      <c r="G11" s="110">
        <f>G13+G17+G23</f>
        <v>117617.57699999999</v>
      </c>
      <c r="H11" s="110">
        <f>H13</f>
        <v>13893.683</v>
      </c>
      <c r="I11" s="110">
        <f>J11+K11</f>
        <v>208306.6</v>
      </c>
      <c r="J11" s="110">
        <f>J13+J17+J23</f>
        <v>155818.6</v>
      </c>
      <c r="K11" s="110">
        <f>K13</f>
        <v>52488</v>
      </c>
      <c r="L11" s="110">
        <f>M11+N11</f>
        <v>203984.4</v>
      </c>
      <c r="M11" s="110">
        <f>M13+M17+M23</f>
        <v>161584.4</v>
      </c>
      <c r="N11" s="110">
        <f>N13</f>
        <v>42400</v>
      </c>
      <c r="O11" s="47">
        <f>P11+Q11</f>
        <v>-4322.200000000012</v>
      </c>
      <c r="P11" s="47">
        <f>M11-J11</f>
        <v>5765.799999999988</v>
      </c>
      <c r="Q11" s="47">
        <f>N11-K11</f>
        <v>-10088</v>
      </c>
      <c r="R11" s="110">
        <f>S11+T11</f>
        <v>194650</v>
      </c>
      <c r="S11" s="110">
        <f>S13+S17+S23</f>
        <v>164150</v>
      </c>
      <c r="T11" s="110">
        <f>T13</f>
        <v>30500</v>
      </c>
      <c r="U11" s="110">
        <f>V11+W11</f>
        <v>186500</v>
      </c>
      <c r="V11" s="110">
        <f>V13+V17+V23</f>
        <v>166000</v>
      </c>
      <c r="W11" s="110">
        <f>W13</f>
        <v>20500</v>
      </c>
      <c r="X11" s="57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4" ht="12.75" customHeight="1">
      <c r="A12" s="111"/>
      <c r="B12" s="112"/>
      <c r="C12" s="112"/>
      <c r="D12" s="112"/>
      <c r="E12" s="113" t="s">
        <v>283</v>
      </c>
      <c r="F12" s="50"/>
      <c r="G12" s="50"/>
      <c r="H12" s="50"/>
      <c r="I12" s="50"/>
      <c r="J12" s="50"/>
      <c r="K12" s="50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14"/>
      <c r="X12" s="56"/>
    </row>
    <row r="13" spans="1:24" ht="45" customHeight="1">
      <c r="A13" s="111" t="s">
        <v>131</v>
      </c>
      <c r="B13" s="112" t="s">
        <v>129</v>
      </c>
      <c r="C13" s="112" t="s">
        <v>132</v>
      </c>
      <c r="D13" s="112" t="s">
        <v>130</v>
      </c>
      <c r="E13" s="115" t="s">
        <v>343</v>
      </c>
      <c r="F13" s="110">
        <f>G13+H13</f>
        <v>124425.06</v>
      </c>
      <c r="G13" s="116">
        <f>G15</f>
        <v>110531.377</v>
      </c>
      <c r="H13" s="116">
        <f>H15</f>
        <v>13893.683</v>
      </c>
      <c r="I13" s="116">
        <f>J13+K13</f>
        <v>200042.2</v>
      </c>
      <c r="J13" s="116">
        <f>J15</f>
        <v>147554.2</v>
      </c>
      <c r="K13" s="116">
        <f>K15</f>
        <v>52488</v>
      </c>
      <c r="L13" s="47">
        <f>M13+N13</f>
        <v>194984.4</v>
      </c>
      <c r="M13" s="47">
        <f>M15</f>
        <v>152584.4</v>
      </c>
      <c r="N13" s="47">
        <f>N15</f>
        <v>42400</v>
      </c>
      <c r="O13" s="47"/>
      <c r="P13" s="47"/>
      <c r="Q13" s="47"/>
      <c r="R13" s="47">
        <f>S13+T13</f>
        <v>184000</v>
      </c>
      <c r="S13" s="47">
        <f>S15</f>
        <v>153500</v>
      </c>
      <c r="T13" s="47">
        <f>T15</f>
        <v>30500</v>
      </c>
      <c r="U13" s="47">
        <f>V13+W13</f>
        <v>174000</v>
      </c>
      <c r="V13" s="47">
        <v>153500</v>
      </c>
      <c r="W13" s="114">
        <v>20500</v>
      </c>
      <c r="X13" s="57"/>
    </row>
    <row r="14" spans="1:24" ht="12.75" customHeight="1">
      <c r="A14" s="111"/>
      <c r="B14" s="112"/>
      <c r="C14" s="112"/>
      <c r="D14" s="112"/>
      <c r="E14" s="113" t="s">
        <v>344</v>
      </c>
      <c r="F14" s="50"/>
      <c r="G14" s="50"/>
      <c r="H14" s="50"/>
      <c r="I14" s="50"/>
      <c r="J14" s="50"/>
      <c r="K14" s="5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17"/>
      <c r="X14" s="56"/>
    </row>
    <row r="15" spans="1:24" ht="22.5" customHeight="1">
      <c r="A15" s="111" t="s">
        <v>134</v>
      </c>
      <c r="B15" s="112" t="s">
        <v>129</v>
      </c>
      <c r="C15" s="112" t="s">
        <v>132</v>
      </c>
      <c r="D15" s="112" t="s">
        <v>132</v>
      </c>
      <c r="E15" s="94" t="s">
        <v>345</v>
      </c>
      <c r="F15" s="50">
        <f>G15+H15</f>
        <v>124425.06</v>
      </c>
      <c r="G15" s="50">
        <v>110531.377</v>
      </c>
      <c r="H15" s="50">
        <v>13893.683</v>
      </c>
      <c r="I15" s="50">
        <f>J15+K15</f>
        <v>200042.2</v>
      </c>
      <c r="J15" s="50">
        <v>147554.2</v>
      </c>
      <c r="K15" s="50">
        <v>52488</v>
      </c>
      <c r="L15" s="48">
        <f>M15+N15</f>
        <v>194984.4</v>
      </c>
      <c r="M15" s="48">
        <v>152584.4</v>
      </c>
      <c r="N15" s="48">
        <v>42400</v>
      </c>
      <c r="O15" s="48">
        <f>P15+Q15</f>
        <v>-5057.8000000000175</v>
      </c>
      <c r="P15" s="48">
        <f>M15-J15</f>
        <v>5030.1999999999825</v>
      </c>
      <c r="Q15" s="48">
        <f>N15-K15</f>
        <v>-10088</v>
      </c>
      <c r="R15" s="48">
        <f>S15+T15</f>
        <v>184000</v>
      </c>
      <c r="S15" s="48">
        <v>153500</v>
      </c>
      <c r="T15" s="48">
        <v>30500</v>
      </c>
      <c r="U15" s="48">
        <f>V15+W15</f>
        <v>168500</v>
      </c>
      <c r="V15" s="48">
        <v>153500</v>
      </c>
      <c r="W15" s="118">
        <v>15000</v>
      </c>
      <c r="X15" s="57"/>
    </row>
    <row r="16" spans="1:24" ht="12.75" customHeight="1" hidden="1">
      <c r="A16" s="111" t="s">
        <v>135</v>
      </c>
      <c r="B16" s="112" t="s">
        <v>129</v>
      </c>
      <c r="C16" s="112" t="s">
        <v>132</v>
      </c>
      <c r="D16" s="112" t="s">
        <v>136</v>
      </c>
      <c r="E16" s="94" t="s">
        <v>137</v>
      </c>
      <c r="F16" s="50"/>
      <c r="G16" s="50"/>
      <c r="H16" s="50"/>
      <c r="I16" s="50"/>
      <c r="J16" s="50"/>
      <c r="K16" s="50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114"/>
      <c r="X16" s="56"/>
    </row>
    <row r="17" spans="1:256" s="69" customFormat="1" ht="27.75" customHeight="1">
      <c r="A17" s="73" t="s">
        <v>138</v>
      </c>
      <c r="B17" s="74" t="s">
        <v>129</v>
      </c>
      <c r="C17" s="74" t="s">
        <v>136</v>
      </c>
      <c r="D17" s="74" t="s">
        <v>130</v>
      </c>
      <c r="E17" s="119" t="s">
        <v>346</v>
      </c>
      <c r="F17" s="116">
        <f>G17</f>
        <v>3067.2</v>
      </c>
      <c r="G17" s="116">
        <f>G19</f>
        <v>3067.2</v>
      </c>
      <c r="H17" s="116">
        <f>H19</f>
        <v>0</v>
      </c>
      <c r="I17" s="116">
        <f>I19</f>
        <v>3954.4</v>
      </c>
      <c r="J17" s="116">
        <f>J19</f>
        <v>3954.4</v>
      </c>
      <c r="K17" s="116">
        <f>K19</f>
        <v>0</v>
      </c>
      <c r="L17" s="80">
        <f>M17</f>
        <v>3250</v>
      </c>
      <c r="M17" s="80">
        <f>M19</f>
        <v>3250</v>
      </c>
      <c r="N17" s="47"/>
      <c r="O17" s="47"/>
      <c r="P17" s="47"/>
      <c r="Q17" s="47"/>
      <c r="R17" s="120">
        <f>S17</f>
        <v>4300</v>
      </c>
      <c r="S17" s="120">
        <f>S19</f>
        <v>4300</v>
      </c>
      <c r="T17" s="120"/>
      <c r="U17" s="120">
        <f>V17</f>
        <v>5350</v>
      </c>
      <c r="V17" s="120">
        <f>V19</f>
        <v>5350</v>
      </c>
      <c r="W17" s="121"/>
      <c r="X17" s="56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pans="1:24" ht="12.75" customHeight="1">
      <c r="A18" s="111"/>
      <c r="B18" s="112"/>
      <c r="C18" s="112"/>
      <c r="D18" s="112"/>
      <c r="E18" s="113" t="s">
        <v>344</v>
      </c>
      <c r="F18" s="50"/>
      <c r="G18" s="50"/>
      <c r="H18" s="50"/>
      <c r="I18" s="50"/>
      <c r="J18" s="50"/>
      <c r="K18" s="50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18"/>
      <c r="X18" s="56"/>
    </row>
    <row r="19" spans="1:24" ht="27" customHeight="1">
      <c r="A19" s="111" t="s">
        <v>139</v>
      </c>
      <c r="B19" s="112" t="s">
        <v>129</v>
      </c>
      <c r="C19" s="112" t="s">
        <v>136</v>
      </c>
      <c r="D19" s="112">
        <v>3</v>
      </c>
      <c r="E19" s="94" t="s">
        <v>245</v>
      </c>
      <c r="F19" s="50">
        <f>G19</f>
        <v>3067.2</v>
      </c>
      <c r="G19" s="50">
        <v>3067.2</v>
      </c>
      <c r="H19" s="50">
        <v>0</v>
      </c>
      <c r="I19" s="50">
        <f>J19</f>
        <v>3954.4</v>
      </c>
      <c r="J19" s="50">
        <v>3954.4</v>
      </c>
      <c r="K19" s="50">
        <v>0</v>
      </c>
      <c r="L19" s="96">
        <f>M19</f>
        <v>3250</v>
      </c>
      <c r="M19" s="96">
        <v>3250</v>
      </c>
      <c r="N19" s="96"/>
      <c r="O19" s="96">
        <f>L19-I19</f>
        <v>-704.4000000000001</v>
      </c>
      <c r="P19" s="96">
        <f>M19-J19</f>
        <v>-704.4000000000001</v>
      </c>
      <c r="Q19" s="96">
        <f>N19-K19</f>
        <v>0</v>
      </c>
      <c r="R19" s="96">
        <f>S19</f>
        <v>4300</v>
      </c>
      <c r="S19" s="96">
        <v>4300</v>
      </c>
      <c r="T19" s="96"/>
      <c r="U19" s="96">
        <f>V19</f>
        <v>5350</v>
      </c>
      <c r="V19" s="96">
        <v>5350</v>
      </c>
      <c r="W19" s="118"/>
      <c r="X19" s="56"/>
    </row>
    <row r="20" spans="1:24" ht="42" customHeight="1" hidden="1">
      <c r="A20" s="111" t="s">
        <v>140</v>
      </c>
      <c r="B20" s="112" t="s">
        <v>129</v>
      </c>
      <c r="C20" s="112" t="s">
        <v>141</v>
      </c>
      <c r="D20" s="112" t="s">
        <v>130</v>
      </c>
      <c r="E20" s="122" t="s">
        <v>142</v>
      </c>
      <c r="F20" s="116"/>
      <c r="G20" s="116"/>
      <c r="H20" s="116"/>
      <c r="I20" s="116"/>
      <c r="J20" s="116"/>
      <c r="K20" s="11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118"/>
      <c r="X20" s="57"/>
    </row>
    <row r="21" spans="1:24" ht="12.75" customHeight="1" hidden="1">
      <c r="A21" s="111"/>
      <c r="B21" s="112"/>
      <c r="C21" s="112"/>
      <c r="D21" s="112"/>
      <c r="E21" s="92" t="s">
        <v>133</v>
      </c>
      <c r="F21" s="50"/>
      <c r="G21" s="50"/>
      <c r="H21" s="50"/>
      <c r="I21" s="50"/>
      <c r="J21" s="50"/>
      <c r="K21" s="50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118"/>
      <c r="X21" s="56"/>
    </row>
    <row r="22" spans="1:24" ht="30" customHeight="1" hidden="1">
      <c r="A22" s="111" t="s">
        <v>143</v>
      </c>
      <c r="B22" s="112" t="s">
        <v>129</v>
      </c>
      <c r="C22" s="112" t="s">
        <v>141</v>
      </c>
      <c r="D22" s="112" t="s">
        <v>132</v>
      </c>
      <c r="E22" s="94" t="s">
        <v>142</v>
      </c>
      <c r="F22" s="50"/>
      <c r="G22" s="50"/>
      <c r="H22" s="50"/>
      <c r="I22" s="50"/>
      <c r="J22" s="50"/>
      <c r="K22" s="50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18"/>
      <c r="X22" s="56"/>
    </row>
    <row r="23" spans="1:24" ht="28.5" customHeight="1">
      <c r="A23" s="111" t="s">
        <v>144</v>
      </c>
      <c r="B23" s="112" t="s">
        <v>129</v>
      </c>
      <c r="C23" s="112" t="s">
        <v>145</v>
      </c>
      <c r="D23" s="112" t="s">
        <v>130</v>
      </c>
      <c r="E23" s="119" t="s">
        <v>348</v>
      </c>
      <c r="F23" s="116">
        <f>G23</f>
        <v>4019</v>
      </c>
      <c r="G23" s="116">
        <f>G25</f>
        <v>4019</v>
      </c>
      <c r="H23" s="116">
        <f>H25</f>
        <v>0</v>
      </c>
      <c r="I23" s="116">
        <f>I25</f>
        <v>4310</v>
      </c>
      <c r="J23" s="116">
        <f>J25</f>
        <v>4310</v>
      </c>
      <c r="K23" s="116">
        <f>K25</f>
        <v>0</v>
      </c>
      <c r="L23" s="123">
        <f>M23</f>
        <v>5750</v>
      </c>
      <c r="M23" s="123">
        <f>M25</f>
        <v>5750</v>
      </c>
      <c r="N23" s="96"/>
      <c r="O23" s="96"/>
      <c r="P23" s="96"/>
      <c r="Q23" s="96"/>
      <c r="R23" s="96">
        <f>S23</f>
        <v>6350</v>
      </c>
      <c r="S23" s="95">
        <f>S25</f>
        <v>6350</v>
      </c>
      <c r="T23" s="95"/>
      <c r="U23" s="95">
        <f>V23</f>
        <v>7150</v>
      </c>
      <c r="V23" s="95">
        <f>V25</f>
        <v>7150</v>
      </c>
      <c r="W23" s="118"/>
      <c r="X23" s="57"/>
    </row>
    <row r="24" spans="1:24" ht="12.75" customHeight="1">
      <c r="A24" s="111"/>
      <c r="B24" s="112"/>
      <c r="C24" s="112"/>
      <c r="D24" s="112"/>
      <c r="E24" s="113" t="s">
        <v>344</v>
      </c>
      <c r="F24" s="50"/>
      <c r="G24" s="50"/>
      <c r="H24" s="50"/>
      <c r="I24" s="50"/>
      <c r="J24" s="50"/>
      <c r="K24" s="50"/>
      <c r="L24" s="124"/>
      <c r="M24" s="124"/>
      <c r="N24" s="48"/>
      <c r="O24" s="48"/>
      <c r="P24" s="48"/>
      <c r="Q24" s="48"/>
      <c r="R24" s="48"/>
      <c r="S24" s="48"/>
      <c r="T24" s="48"/>
      <c r="U24" s="48"/>
      <c r="V24" s="48"/>
      <c r="W24" s="118"/>
      <c r="X24" s="57"/>
    </row>
    <row r="25" spans="1:24" ht="30.75" customHeight="1">
      <c r="A25" s="111" t="s">
        <v>146</v>
      </c>
      <c r="B25" s="112" t="s">
        <v>129</v>
      </c>
      <c r="C25" s="112" t="s">
        <v>145</v>
      </c>
      <c r="D25" s="112" t="s">
        <v>132</v>
      </c>
      <c r="E25" s="94" t="s">
        <v>348</v>
      </c>
      <c r="F25" s="50">
        <f>G25</f>
        <v>4019</v>
      </c>
      <c r="G25" s="50">
        <v>4019</v>
      </c>
      <c r="H25" s="50">
        <v>0</v>
      </c>
      <c r="I25" s="50">
        <f>J25</f>
        <v>4310</v>
      </c>
      <c r="J25" s="50">
        <v>4310</v>
      </c>
      <c r="K25" s="50">
        <v>0</v>
      </c>
      <c r="L25" s="125">
        <f>M25</f>
        <v>5750</v>
      </c>
      <c r="M25" s="125">
        <v>5750</v>
      </c>
      <c r="N25" s="96"/>
      <c r="O25" s="96">
        <f>L25-I25</f>
        <v>1440</v>
      </c>
      <c r="P25" s="96">
        <f>M25-J25</f>
        <v>1440</v>
      </c>
      <c r="Q25" s="96">
        <f>N25-K25</f>
        <v>0</v>
      </c>
      <c r="R25" s="96">
        <f>S25</f>
        <v>6350</v>
      </c>
      <c r="S25" s="125">
        <v>6350</v>
      </c>
      <c r="T25" s="125"/>
      <c r="U25" s="125">
        <f>V25</f>
        <v>7150</v>
      </c>
      <c r="V25" s="125">
        <v>7150</v>
      </c>
      <c r="W25" s="118"/>
      <c r="X25" s="57"/>
    </row>
    <row r="26" spans="1:24" ht="12.75" customHeight="1">
      <c r="A26" s="111" t="s">
        <v>147</v>
      </c>
      <c r="B26" s="112" t="s">
        <v>148</v>
      </c>
      <c r="C26" s="112" t="s">
        <v>130</v>
      </c>
      <c r="D26" s="112" t="s">
        <v>130</v>
      </c>
      <c r="E26" s="122" t="s">
        <v>349</v>
      </c>
      <c r="F26" s="116">
        <f>F28</f>
        <v>0</v>
      </c>
      <c r="G26" s="116">
        <f>G28</f>
        <v>0</v>
      </c>
      <c r="H26" s="116">
        <f>H28</f>
        <v>0</v>
      </c>
      <c r="I26" s="116">
        <f>J26</f>
        <v>1600</v>
      </c>
      <c r="J26" s="116">
        <f>J28+J31</f>
        <v>1600</v>
      </c>
      <c r="K26" s="116">
        <f>K28</f>
        <v>0</v>
      </c>
      <c r="L26" s="95">
        <f>M26</f>
        <v>2000</v>
      </c>
      <c r="M26" s="95">
        <f>M28+M31</f>
        <v>2000</v>
      </c>
      <c r="N26" s="48"/>
      <c r="O26" s="48">
        <f>L26-I26</f>
        <v>400</v>
      </c>
      <c r="P26" s="48">
        <f>M26-J26</f>
        <v>400</v>
      </c>
      <c r="Q26" s="48"/>
      <c r="R26" s="126">
        <f>S26</f>
        <v>2400</v>
      </c>
      <c r="S26" s="126">
        <f>S28+R31</f>
        <v>2400</v>
      </c>
      <c r="T26" s="126"/>
      <c r="U26" s="126">
        <f>V26</f>
        <v>2600</v>
      </c>
      <c r="V26" s="126">
        <f>V28+V31</f>
        <v>2600</v>
      </c>
      <c r="W26" s="118"/>
      <c r="X26" s="57"/>
    </row>
    <row r="27" spans="1:24" ht="12.75" customHeight="1">
      <c r="A27" s="111"/>
      <c r="B27" s="112"/>
      <c r="C27" s="112"/>
      <c r="D27" s="112"/>
      <c r="E27" s="92" t="s">
        <v>283</v>
      </c>
      <c r="F27" s="50"/>
      <c r="G27" s="50"/>
      <c r="H27" s="50"/>
      <c r="I27" s="50"/>
      <c r="J27" s="50"/>
      <c r="K27" s="50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18"/>
      <c r="X27" s="57"/>
    </row>
    <row r="28" spans="1:24" ht="25.5" customHeight="1">
      <c r="A28" s="111" t="s">
        <v>149</v>
      </c>
      <c r="B28" s="112" t="s">
        <v>148</v>
      </c>
      <c r="C28" s="112" t="s">
        <v>150</v>
      </c>
      <c r="D28" s="112" t="s">
        <v>130</v>
      </c>
      <c r="E28" s="122" t="s">
        <v>350</v>
      </c>
      <c r="F28" s="116">
        <f>G28+H28</f>
        <v>0</v>
      </c>
      <c r="G28" s="116">
        <f>H28</f>
        <v>0</v>
      </c>
      <c r="H28" s="116">
        <f>H30</f>
        <v>0</v>
      </c>
      <c r="I28" s="116">
        <f>J28</f>
        <v>1100</v>
      </c>
      <c r="J28" s="116">
        <f>J30</f>
        <v>1100</v>
      </c>
      <c r="K28" s="116">
        <v>0</v>
      </c>
      <c r="L28" s="95">
        <f>M28</f>
        <v>1500</v>
      </c>
      <c r="M28" s="95">
        <v>1500</v>
      </c>
      <c r="N28" s="48"/>
      <c r="O28" s="48">
        <f>L28-I28</f>
        <v>400</v>
      </c>
      <c r="P28" s="48">
        <f>M28-J28</f>
        <v>400</v>
      </c>
      <c r="Q28" s="48"/>
      <c r="R28" s="126">
        <f>S28</f>
        <v>1500</v>
      </c>
      <c r="S28" s="126">
        <f>S30</f>
        <v>1500</v>
      </c>
      <c r="T28" s="126"/>
      <c r="U28" s="126">
        <f>V28</f>
        <v>1500</v>
      </c>
      <c r="V28" s="126">
        <f>V30</f>
        <v>1500</v>
      </c>
      <c r="W28" s="118"/>
      <c r="X28" s="57"/>
    </row>
    <row r="29" spans="1:24" ht="12.75" customHeight="1">
      <c r="A29" s="111"/>
      <c r="B29" s="112"/>
      <c r="C29" s="112"/>
      <c r="D29" s="112"/>
      <c r="E29" s="92" t="s">
        <v>344</v>
      </c>
      <c r="F29" s="50"/>
      <c r="G29" s="50"/>
      <c r="H29" s="50"/>
      <c r="I29" s="50"/>
      <c r="J29" s="50"/>
      <c r="K29" s="50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18"/>
      <c r="X29" s="57"/>
    </row>
    <row r="30" spans="1:24" ht="25.5" customHeight="1">
      <c r="A30" s="111" t="s">
        <v>151</v>
      </c>
      <c r="B30" s="112" t="s">
        <v>148</v>
      </c>
      <c r="C30" s="112" t="s">
        <v>150</v>
      </c>
      <c r="D30" s="112" t="s">
        <v>132</v>
      </c>
      <c r="E30" s="94" t="s">
        <v>350</v>
      </c>
      <c r="F30" s="50">
        <v>0</v>
      </c>
      <c r="G30" s="50">
        <v>0</v>
      </c>
      <c r="H30" s="50">
        <v>0</v>
      </c>
      <c r="I30" s="50">
        <f>J30</f>
        <v>1100</v>
      </c>
      <c r="J30" s="50">
        <v>1100</v>
      </c>
      <c r="K30" s="50">
        <f>K31</f>
        <v>0</v>
      </c>
      <c r="L30" s="96">
        <f>M30</f>
        <v>1100</v>
      </c>
      <c r="M30" s="96">
        <v>1100</v>
      </c>
      <c r="N30" s="48"/>
      <c r="O30" s="48">
        <f>L30-I30</f>
        <v>0</v>
      </c>
      <c r="P30" s="48">
        <f>M30-J30</f>
        <v>0</v>
      </c>
      <c r="Q30" s="48"/>
      <c r="R30" s="48">
        <f>S30</f>
        <v>1500</v>
      </c>
      <c r="S30" s="48">
        <v>1500</v>
      </c>
      <c r="T30" s="48"/>
      <c r="U30" s="48">
        <f>V30</f>
        <v>1500</v>
      </c>
      <c r="V30" s="48">
        <v>1500</v>
      </c>
      <c r="W30" s="118"/>
      <c r="X30" s="57"/>
    </row>
    <row r="31" spans="1:24" ht="30" customHeight="1">
      <c r="A31" s="111" t="s">
        <v>152</v>
      </c>
      <c r="B31" s="112" t="s">
        <v>148</v>
      </c>
      <c r="C31" s="112" t="s">
        <v>141</v>
      </c>
      <c r="D31" s="112" t="s">
        <v>130</v>
      </c>
      <c r="E31" s="127" t="s">
        <v>351</v>
      </c>
      <c r="F31" s="116">
        <f>F33</f>
        <v>0</v>
      </c>
      <c r="G31" s="116">
        <f>G33</f>
        <v>0</v>
      </c>
      <c r="H31" s="116">
        <f>H33</f>
        <v>0</v>
      </c>
      <c r="I31" s="116">
        <f>J31</f>
        <v>500</v>
      </c>
      <c r="J31" s="116">
        <f>J33</f>
        <v>500</v>
      </c>
      <c r="K31" s="116">
        <f>K33</f>
        <v>0</v>
      </c>
      <c r="L31" s="95">
        <f>M31</f>
        <v>500</v>
      </c>
      <c r="M31" s="95">
        <f>M33</f>
        <v>500</v>
      </c>
      <c r="N31" s="48"/>
      <c r="O31" s="48">
        <f>L31-I31</f>
        <v>0</v>
      </c>
      <c r="P31" s="48">
        <f>M31-J31</f>
        <v>0</v>
      </c>
      <c r="Q31" s="48"/>
      <c r="R31" s="126">
        <f>R33</f>
        <v>900</v>
      </c>
      <c r="S31" s="126">
        <f>S33</f>
        <v>900</v>
      </c>
      <c r="T31" s="126"/>
      <c r="U31" s="126">
        <f>U33</f>
        <v>1100</v>
      </c>
      <c r="V31" s="126">
        <f>V33</f>
        <v>1100</v>
      </c>
      <c r="W31" s="118"/>
      <c r="X31" s="57"/>
    </row>
    <row r="32" spans="1:24" ht="12.75" customHeight="1">
      <c r="A32" s="111"/>
      <c r="B32" s="112"/>
      <c r="C32" s="112"/>
      <c r="D32" s="112"/>
      <c r="E32" s="92" t="s">
        <v>344</v>
      </c>
      <c r="F32" s="50"/>
      <c r="G32" s="50"/>
      <c r="H32" s="50"/>
      <c r="I32" s="50"/>
      <c r="J32" s="50"/>
      <c r="K32" s="50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18"/>
      <c r="X32" s="57"/>
    </row>
    <row r="33" spans="1:24" ht="20.25" customHeight="1">
      <c r="A33" s="111" t="s">
        <v>153</v>
      </c>
      <c r="B33" s="112" t="s">
        <v>148</v>
      </c>
      <c r="C33" s="112" t="s">
        <v>141</v>
      </c>
      <c r="D33" s="112" t="s">
        <v>132</v>
      </c>
      <c r="E33" s="94" t="s">
        <v>351</v>
      </c>
      <c r="F33" s="50">
        <f>F36</f>
        <v>0</v>
      </c>
      <c r="G33" s="50">
        <f>G36</f>
        <v>0</v>
      </c>
      <c r="H33" s="50">
        <v>0</v>
      </c>
      <c r="I33" s="50">
        <f>J33</f>
        <v>500</v>
      </c>
      <c r="J33" s="50">
        <v>500</v>
      </c>
      <c r="K33" s="50">
        <v>0</v>
      </c>
      <c r="L33" s="47">
        <f>M33</f>
        <v>500</v>
      </c>
      <c r="M33" s="47">
        <v>500</v>
      </c>
      <c r="N33" s="80"/>
      <c r="O33" s="80">
        <f>L33-I33</f>
        <v>0</v>
      </c>
      <c r="P33" s="80">
        <f>M33-J33</f>
        <v>0</v>
      </c>
      <c r="Q33" s="80"/>
      <c r="R33" s="47">
        <f>S33</f>
        <v>900</v>
      </c>
      <c r="S33" s="47">
        <v>900</v>
      </c>
      <c r="T33" s="47"/>
      <c r="U33" s="47">
        <f>V33</f>
        <v>1100</v>
      </c>
      <c r="V33" s="47">
        <v>1100</v>
      </c>
      <c r="W33" s="117"/>
      <c r="X33" s="57"/>
    </row>
    <row r="34" spans="1:24" ht="24" customHeight="1">
      <c r="A34" s="111">
        <v>2300</v>
      </c>
      <c r="B34" s="112" t="s">
        <v>257</v>
      </c>
      <c r="C34" s="112">
        <v>0</v>
      </c>
      <c r="D34" s="112">
        <v>0</v>
      </c>
      <c r="E34" s="122" t="s">
        <v>256</v>
      </c>
      <c r="F34" s="50">
        <f>G34</f>
        <v>50</v>
      </c>
      <c r="G34" s="50">
        <f>G39</f>
        <v>50</v>
      </c>
      <c r="H34" s="50">
        <f>H36</f>
        <v>0</v>
      </c>
      <c r="I34" s="110">
        <f>J34</f>
        <v>710</v>
      </c>
      <c r="J34" s="110">
        <f>J38+J39</f>
        <v>710</v>
      </c>
      <c r="K34" s="50"/>
      <c r="L34" s="80">
        <f>M34</f>
        <v>820</v>
      </c>
      <c r="M34" s="80">
        <f>M36+M39</f>
        <v>820</v>
      </c>
      <c r="N34" s="80"/>
      <c r="O34" s="80">
        <f>L34-I34</f>
        <v>110</v>
      </c>
      <c r="P34" s="80">
        <f>M34-J34</f>
        <v>110</v>
      </c>
      <c r="Q34" s="80"/>
      <c r="R34" s="80">
        <f>S34</f>
        <v>1460</v>
      </c>
      <c r="S34" s="80">
        <f>S36+S39</f>
        <v>1460</v>
      </c>
      <c r="T34" s="80"/>
      <c r="U34" s="80">
        <f>V34</f>
        <v>1460</v>
      </c>
      <c r="V34" s="80">
        <f>V36+V39</f>
        <v>1460</v>
      </c>
      <c r="W34" s="117"/>
      <c r="X34" s="57"/>
    </row>
    <row r="35" spans="1:24" ht="13.5" customHeight="1">
      <c r="A35" s="111"/>
      <c r="B35" s="112"/>
      <c r="C35" s="112"/>
      <c r="D35" s="112"/>
      <c r="E35" s="94" t="s">
        <v>352</v>
      </c>
      <c r="F35" s="50"/>
      <c r="G35" s="50"/>
      <c r="H35" s="50"/>
      <c r="I35" s="50"/>
      <c r="J35" s="50"/>
      <c r="K35" s="5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17"/>
      <c r="X35" s="57"/>
    </row>
    <row r="36" spans="1:24" ht="20.25" customHeight="1">
      <c r="A36" s="111">
        <v>2320</v>
      </c>
      <c r="B36" s="112" t="s">
        <v>257</v>
      </c>
      <c r="C36" s="112">
        <v>2</v>
      </c>
      <c r="D36" s="112">
        <v>0</v>
      </c>
      <c r="E36" s="127" t="s">
        <v>255</v>
      </c>
      <c r="F36" s="50">
        <f>G36+H36</f>
        <v>0</v>
      </c>
      <c r="G36" s="50">
        <f>-G38</f>
        <v>0</v>
      </c>
      <c r="H36" s="50">
        <f>H38</f>
        <v>0</v>
      </c>
      <c r="I36" s="110">
        <f>J36</f>
        <v>450</v>
      </c>
      <c r="J36" s="110">
        <f>J38</f>
        <v>450</v>
      </c>
      <c r="K36" s="50"/>
      <c r="L36" s="80">
        <f>M36</f>
        <v>550</v>
      </c>
      <c r="M36" s="80">
        <f>M38</f>
        <v>550</v>
      </c>
      <c r="N36" s="80"/>
      <c r="O36" s="80">
        <f>L36-I36</f>
        <v>100</v>
      </c>
      <c r="P36" s="80">
        <f>M36-J36</f>
        <v>100</v>
      </c>
      <c r="Q36" s="80"/>
      <c r="R36" s="80">
        <f>R38</f>
        <v>1200</v>
      </c>
      <c r="S36" s="80">
        <f>S38</f>
        <v>1200</v>
      </c>
      <c r="T36" s="80"/>
      <c r="U36" s="80">
        <f>V36</f>
        <v>1200</v>
      </c>
      <c r="V36" s="80">
        <f>V38</f>
        <v>1200</v>
      </c>
      <c r="W36" s="117"/>
      <c r="X36" s="57"/>
    </row>
    <row r="37" spans="1:24" ht="12.75" customHeight="1">
      <c r="A37" s="111"/>
      <c r="B37" s="112"/>
      <c r="C37" s="112"/>
      <c r="D37" s="112"/>
      <c r="E37" s="94" t="s">
        <v>347</v>
      </c>
      <c r="F37" s="50"/>
      <c r="G37" s="50"/>
      <c r="H37" s="50"/>
      <c r="I37" s="50"/>
      <c r="J37" s="50"/>
      <c r="K37" s="5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17"/>
      <c r="X37" s="57"/>
    </row>
    <row r="38" spans="1:24" ht="20.25" customHeight="1">
      <c r="A38" s="111">
        <v>2321</v>
      </c>
      <c r="B38" s="112" t="s">
        <v>257</v>
      </c>
      <c r="C38" s="112">
        <v>2</v>
      </c>
      <c r="D38" s="112">
        <v>1</v>
      </c>
      <c r="E38" s="94" t="s">
        <v>258</v>
      </c>
      <c r="F38" s="50">
        <v>0</v>
      </c>
      <c r="G38" s="50">
        <v>0</v>
      </c>
      <c r="H38" s="50">
        <v>0</v>
      </c>
      <c r="I38" s="50">
        <f>J38</f>
        <v>450</v>
      </c>
      <c r="J38" s="50">
        <v>450</v>
      </c>
      <c r="K38" s="50"/>
      <c r="L38" s="47">
        <f>M38</f>
        <v>550</v>
      </c>
      <c r="M38" s="47">
        <v>550</v>
      </c>
      <c r="N38" s="80"/>
      <c r="O38" s="80">
        <f>L38-I38</f>
        <v>100</v>
      </c>
      <c r="P38" s="80">
        <f>M38-J38</f>
        <v>100</v>
      </c>
      <c r="Q38" s="80"/>
      <c r="R38" s="47">
        <f>S38</f>
        <v>1200</v>
      </c>
      <c r="S38" s="47">
        <v>1200</v>
      </c>
      <c r="T38" s="47"/>
      <c r="U38" s="47">
        <f>V38</f>
        <v>1200</v>
      </c>
      <c r="V38" s="47">
        <v>1200</v>
      </c>
      <c r="W38" s="117"/>
      <c r="X38" s="57"/>
    </row>
    <row r="39" spans="1:24" ht="22.5" customHeight="1">
      <c r="A39" s="111">
        <v>2330</v>
      </c>
      <c r="B39" s="112" t="s">
        <v>257</v>
      </c>
      <c r="C39" s="112">
        <v>3</v>
      </c>
      <c r="D39" s="112">
        <v>0</v>
      </c>
      <c r="E39" s="127" t="s">
        <v>259</v>
      </c>
      <c r="F39" s="50">
        <f>G39</f>
        <v>50</v>
      </c>
      <c r="G39" s="50">
        <f>G41</f>
        <v>50</v>
      </c>
      <c r="H39" s="50">
        <f>H40</f>
        <v>0</v>
      </c>
      <c r="I39" s="110">
        <f>J39</f>
        <v>260</v>
      </c>
      <c r="J39" s="110">
        <f>J41+J42</f>
        <v>260</v>
      </c>
      <c r="K39" s="50"/>
      <c r="L39" s="47">
        <f>M39</f>
        <v>270</v>
      </c>
      <c r="M39" s="47">
        <f>M41+M42</f>
        <v>270</v>
      </c>
      <c r="N39" s="80"/>
      <c r="O39" s="128">
        <f>L39-I39</f>
        <v>10</v>
      </c>
      <c r="P39" s="128">
        <f>M39-J39</f>
        <v>10</v>
      </c>
      <c r="Q39" s="80"/>
      <c r="R39" s="80">
        <f>S39</f>
        <v>260</v>
      </c>
      <c r="S39" s="80">
        <f>S42+S41</f>
        <v>260</v>
      </c>
      <c r="T39" s="80"/>
      <c r="U39" s="80">
        <f>V39</f>
        <v>260</v>
      </c>
      <c r="V39" s="80">
        <f>V41+V42</f>
        <v>260</v>
      </c>
      <c r="W39" s="117"/>
      <c r="X39" s="57"/>
    </row>
    <row r="40" spans="1:24" ht="16.5" customHeight="1">
      <c r="A40" s="111"/>
      <c r="B40" s="112"/>
      <c r="C40" s="112"/>
      <c r="D40" s="112"/>
      <c r="E40" s="94" t="s">
        <v>347</v>
      </c>
      <c r="F40" s="50"/>
      <c r="G40" s="50"/>
      <c r="H40" s="50"/>
      <c r="I40" s="50"/>
      <c r="J40" s="50"/>
      <c r="K40" s="50"/>
      <c r="L40" s="80"/>
      <c r="M40" s="80"/>
      <c r="N40" s="80"/>
      <c r="O40" s="128"/>
      <c r="P40" s="128"/>
      <c r="Q40" s="80"/>
      <c r="R40" s="80"/>
      <c r="S40" s="80"/>
      <c r="T40" s="80"/>
      <c r="U40" s="80"/>
      <c r="V40" s="80"/>
      <c r="W40" s="117"/>
      <c r="X40" s="57"/>
    </row>
    <row r="41" spans="1:24" ht="20.25" customHeight="1">
      <c r="A41" s="111">
        <v>2331</v>
      </c>
      <c r="B41" s="112" t="s">
        <v>257</v>
      </c>
      <c r="C41" s="112">
        <v>3</v>
      </c>
      <c r="D41" s="112">
        <v>1</v>
      </c>
      <c r="E41" s="94" t="s">
        <v>260</v>
      </c>
      <c r="F41" s="50">
        <f>G41</f>
        <v>50</v>
      </c>
      <c r="G41" s="50">
        <v>50</v>
      </c>
      <c r="H41" s="50">
        <v>0</v>
      </c>
      <c r="I41" s="50">
        <f>J41</f>
        <v>60</v>
      </c>
      <c r="J41" s="50">
        <v>60</v>
      </c>
      <c r="K41" s="50"/>
      <c r="L41" s="47">
        <f>M41</f>
        <v>70</v>
      </c>
      <c r="M41" s="47">
        <v>70</v>
      </c>
      <c r="N41" s="80"/>
      <c r="O41" s="128">
        <f>P41</f>
        <v>10</v>
      </c>
      <c r="P41" s="128">
        <f>M41-J41</f>
        <v>10</v>
      </c>
      <c r="Q41" s="80"/>
      <c r="R41" s="47">
        <v>60</v>
      </c>
      <c r="S41" s="47">
        <v>60</v>
      </c>
      <c r="T41" s="80"/>
      <c r="U41" s="47">
        <f>V41</f>
        <v>60</v>
      </c>
      <c r="V41" s="47">
        <v>60</v>
      </c>
      <c r="W41" s="117"/>
      <c r="X41" s="57"/>
    </row>
    <row r="42" spans="1:24" ht="20.25" customHeight="1">
      <c r="A42" s="111">
        <v>2332</v>
      </c>
      <c r="B42" s="112" t="s">
        <v>257</v>
      </c>
      <c r="C42" s="112">
        <v>3</v>
      </c>
      <c r="D42" s="112">
        <v>2</v>
      </c>
      <c r="E42" s="94" t="s">
        <v>261</v>
      </c>
      <c r="F42" s="50">
        <v>0</v>
      </c>
      <c r="G42" s="50">
        <v>0</v>
      </c>
      <c r="H42" s="50">
        <v>0</v>
      </c>
      <c r="I42" s="50">
        <f>J42</f>
        <v>200</v>
      </c>
      <c r="J42" s="50">
        <v>200</v>
      </c>
      <c r="K42" s="50"/>
      <c r="L42" s="47">
        <f>M42</f>
        <v>200</v>
      </c>
      <c r="M42" s="47">
        <v>200</v>
      </c>
      <c r="N42" s="80"/>
      <c r="O42" s="128">
        <f>P42</f>
        <v>0</v>
      </c>
      <c r="P42" s="128">
        <f>M42-J42</f>
        <v>0</v>
      </c>
      <c r="Q42" s="80"/>
      <c r="R42" s="47">
        <f>S42</f>
        <v>200</v>
      </c>
      <c r="S42" s="47">
        <v>200</v>
      </c>
      <c r="T42" s="80"/>
      <c r="U42" s="47">
        <f>V42</f>
        <v>200</v>
      </c>
      <c r="V42" s="47">
        <v>200</v>
      </c>
      <c r="W42" s="117"/>
      <c r="X42" s="57"/>
    </row>
    <row r="43" spans="1:24" ht="24" customHeight="1">
      <c r="A43" s="111" t="s">
        <v>154</v>
      </c>
      <c r="B43" s="112" t="s">
        <v>155</v>
      </c>
      <c r="C43" s="112" t="s">
        <v>130</v>
      </c>
      <c r="D43" s="112" t="s">
        <v>130</v>
      </c>
      <c r="E43" s="122" t="s">
        <v>353</v>
      </c>
      <c r="F43" s="116">
        <f>H43+G43</f>
        <v>-367820.65900000004</v>
      </c>
      <c r="G43" s="116">
        <f>G48+G56</f>
        <v>31158.272</v>
      </c>
      <c r="H43" s="116">
        <f>H56+H63+H68</f>
        <v>-398978.93100000004</v>
      </c>
      <c r="I43" s="116">
        <f>J43+K43</f>
        <v>106188</v>
      </c>
      <c r="J43" s="116">
        <f>J48+J56+J63</f>
        <v>28538</v>
      </c>
      <c r="K43" s="116">
        <f>K48+K56+K63+K68+K53</f>
        <v>77650</v>
      </c>
      <c r="L43" s="116">
        <f>M43+N43</f>
        <v>-43280</v>
      </c>
      <c r="M43" s="116">
        <f>M48+M56+M63</f>
        <v>31220</v>
      </c>
      <c r="N43" s="116">
        <f>N48+N56+N63+N68</f>
        <v>-74500</v>
      </c>
      <c r="O43" s="48">
        <f>P43+Q43</f>
        <v>-149468</v>
      </c>
      <c r="P43" s="48">
        <f>M43-J43</f>
        <v>2682</v>
      </c>
      <c r="Q43" s="48">
        <f>N43-K43</f>
        <v>-152150</v>
      </c>
      <c r="R43" s="116">
        <f>S43+T43</f>
        <v>-49220</v>
      </c>
      <c r="S43" s="116">
        <f>S48+S56+S63</f>
        <v>38280</v>
      </c>
      <c r="T43" s="116">
        <f>T48+T56+T63+T68</f>
        <v>-87500</v>
      </c>
      <c r="U43" s="116">
        <f>V43+W43</f>
        <v>-6720</v>
      </c>
      <c r="V43" s="116">
        <f>V48+V56+V63</f>
        <v>50280</v>
      </c>
      <c r="W43" s="116">
        <f>W48+W56+W63+W68</f>
        <v>-57000</v>
      </c>
      <c r="X43" s="57"/>
    </row>
    <row r="44" spans="1:24" ht="12.75" customHeight="1">
      <c r="A44" s="111"/>
      <c r="B44" s="112"/>
      <c r="C44" s="112"/>
      <c r="D44" s="112"/>
      <c r="E44" s="92" t="s">
        <v>354</v>
      </c>
      <c r="F44" s="50"/>
      <c r="G44" s="50"/>
      <c r="H44" s="50"/>
      <c r="I44" s="50"/>
      <c r="J44" s="50"/>
      <c r="K44" s="50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118"/>
      <c r="X44" s="57"/>
    </row>
    <row r="45" spans="1:24" ht="33.75" customHeight="1" hidden="1">
      <c r="A45" s="111" t="s">
        <v>156</v>
      </c>
      <c r="B45" s="112" t="s">
        <v>155</v>
      </c>
      <c r="C45" s="112" t="s">
        <v>132</v>
      </c>
      <c r="D45" s="112" t="s">
        <v>130</v>
      </c>
      <c r="E45" s="122" t="s">
        <v>157</v>
      </c>
      <c r="F45" s="116"/>
      <c r="G45" s="116"/>
      <c r="H45" s="116"/>
      <c r="I45" s="116"/>
      <c r="J45" s="116"/>
      <c r="K45" s="116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118"/>
      <c r="X45" s="57"/>
    </row>
    <row r="46" spans="1:24" ht="12.75" customHeight="1" hidden="1">
      <c r="A46" s="111"/>
      <c r="B46" s="112"/>
      <c r="C46" s="112"/>
      <c r="D46" s="112"/>
      <c r="E46" s="92" t="s">
        <v>133</v>
      </c>
      <c r="F46" s="50"/>
      <c r="G46" s="50"/>
      <c r="H46" s="50"/>
      <c r="I46" s="50"/>
      <c r="J46" s="50"/>
      <c r="K46" s="5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117"/>
      <c r="X46" s="57"/>
    </row>
    <row r="47" spans="1:24" ht="27.75" customHeight="1" hidden="1">
      <c r="A47" s="111" t="s">
        <v>158</v>
      </c>
      <c r="B47" s="112" t="s">
        <v>155</v>
      </c>
      <c r="C47" s="112" t="s">
        <v>132</v>
      </c>
      <c r="D47" s="112" t="s">
        <v>132</v>
      </c>
      <c r="E47" s="94" t="s">
        <v>159</v>
      </c>
      <c r="F47" s="50"/>
      <c r="G47" s="50"/>
      <c r="H47" s="50"/>
      <c r="I47" s="50"/>
      <c r="J47" s="50"/>
      <c r="K47" s="50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118"/>
      <c r="X47" s="57"/>
    </row>
    <row r="48" spans="1:24" ht="30" customHeight="1">
      <c r="A48" s="111" t="s">
        <v>160</v>
      </c>
      <c r="B48" s="112" t="s">
        <v>155</v>
      </c>
      <c r="C48" s="112" t="s">
        <v>150</v>
      </c>
      <c r="D48" s="112" t="s">
        <v>130</v>
      </c>
      <c r="E48" s="122" t="s">
        <v>355</v>
      </c>
      <c r="F48" s="116">
        <f>G48</f>
        <v>2940</v>
      </c>
      <c r="G48" s="116">
        <f>G50</f>
        <v>2940</v>
      </c>
      <c r="H48" s="116">
        <f>H50</f>
        <v>0</v>
      </c>
      <c r="I48" s="116">
        <f>J48+K48</f>
        <v>49200</v>
      </c>
      <c r="J48" s="116">
        <f>J50</f>
        <v>200</v>
      </c>
      <c r="K48" s="116">
        <f>K51</f>
        <v>49000</v>
      </c>
      <c r="L48" s="95">
        <f>M48</f>
        <v>2520</v>
      </c>
      <c r="M48" s="95">
        <f>M50</f>
        <v>2520</v>
      </c>
      <c r="N48" s="96">
        <f>N50</f>
        <v>0</v>
      </c>
      <c r="O48" s="96">
        <f>P48</f>
        <v>2320</v>
      </c>
      <c r="P48" s="96">
        <f>P50</f>
        <v>2320</v>
      </c>
      <c r="Q48" s="96"/>
      <c r="R48" s="95">
        <f>S48</f>
        <v>3280</v>
      </c>
      <c r="S48" s="95">
        <f>S50</f>
        <v>3280</v>
      </c>
      <c r="T48" s="95">
        <f>T50</f>
        <v>0</v>
      </c>
      <c r="U48" s="95">
        <f>V48</f>
        <v>3280</v>
      </c>
      <c r="V48" s="95">
        <f>V50</f>
        <v>3280</v>
      </c>
      <c r="W48" s="118">
        <f>W50</f>
        <v>0</v>
      </c>
      <c r="X48" s="57"/>
    </row>
    <row r="49" spans="1:24" ht="12.75" customHeight="1">
      <c r="A49" s="111"/>
      <c r="B49" s="112"/>
      <c r="C49" s="112"/>
      <c r="D49" s="112"/>
      <c r="E49" s="92" t="s">
        <v>347</v>
      </c>
      <c r="F49" s="50"/>
      <c r="G49" s="50"/>
      <c r="H49" s="50"/>
      <c r="I49" s="50"/>
      <c r="J49" s="50"/>
      <c r="K49" s="50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118"/>
      <c r="X49" s="57"/>
    </row>
    <row r="50" spans="1:24" ht="12.75" customHeight="1">
      <c r="A50" s="111">
        <v>2421</v>
      </c>
      <c r="B50" s="112" t="s">
        <v>155</v>
      </c>
      <c r="C50" s="112" t="s">
        <v>150</v>
      </c>
      <c r="D50" s="112">
        <v>1</v>
      </c>
      <c r="E50" s="94" t="s">
        <v>246</v>
      </c>
      <c r="F50" s="50">
        <f>G50</f>
        <v>2940</v>
      </c>
      <c r="G50" s="50">
        <v>2940</v>
      </c>
      <c r="H50" s="50">
        <v>0</v>
      </c>
      <c r="I50" s="50">
        <f>J50</f>
        <v>200</v>
      </c>
      <c r="J50" s="50">
        <v>200</v>
      </c>
      <c r="K50" s="50">
        <v>0</v>
      </c>
      <c r="L50" s="47">
        <f>M50</f>
        <v>2520</v>
      </c>
      <c r="M50" s="47">
        <v>2520</v>
      </c>
      <c r="N50" s="80">
        <v>0</v>
      </c>
      <c r="O50" s="80">
        <f>P50</f>
        <v>2320</v>
      </c>
      <c r="P50" s="80">
        <f>M50-J50</f>
        <v>2320</v>
      </c>
      <c r="Q50" s="80"/>
      <c r="R50" s="96">
        <f>S50</f>
        <v>3280</v>
      </c>
      <c r="S50" s="96">
        <v>3280</v>
      </c>
      <c r="T50" s="47">
        <v>0</v>
      </c>
      <c r="U50" s="47">
        <f>V50</f>
        <v>3280</v>
      </c>
      <c r="V50" s="47">
        <v>3280</v>
      </c>
      <c r="W50" s="114">
        <v>0</v>
      </c>
      <c r="X50" s="57"/>
    </row>
    <row r="51" spans="1:24" ht="12.75" customHeight="1">
      <c r="A51" s="111">
        <v>2424</v>
      </c>
      <c r="B51" s="112" t="s">
        <v>155</v>
      </c>
      <c r="C51" s="112">
        <v>2</v>
      </c>
      <c r="D51" s="112">
        <v>4</v>
      </c>
      <c r="E51" s="94" t="s">
        <v>405</v>
      </c>
      <c r="F51" s="50"/>
      <c r="G51" s="50"/>
      <c r="H51" s="50"/>
      <c r="I51" s="50">
        <f>K51</f>
        <v>49000</v>
      </c>
      <c r="J51" s="50"/>
      <c r="K51" s="50">
        <v>49000</v>
      </c>
      <c r="L51" s="47"/>
      <c r="M51" s="47"/>
      <c r="N51" s="80"/>
      <c r="O51" s="80"/>
      <c r="P51" s="80"/>
      <c r="Q51" s="80"/>
      <c r="R51" s="47"/>
      <c r="S51" s="47"/>
      <c r="T51" s="47"/>
      <c r="U51" s="47"/>
      <c r="V51" s="47"/>
      <c r="W51" s="114"/>
      <c r="X51" s="57"/>
    </row>
    <row r="52" spans="1:24" ht="12.75" customHeight="1">
      <c r="A52" s="111"/>
      <c r="B52" s="112"/>
      <c r="C52" s="112"/>
      <c r="D52" s="112"/>
      <c r="E52" s="94"/>
      <c r="F52" s="50"/>
      <c r="G52" s="50"/>
      <c r="H52" s="50"/>
      <c r="I52" s="50"/>
      <c r="J52" s="50"/>
      <c r="K52" s="50"/>
      <c r="L52" s="47"/>
      <c r="M52" s="47"/>
      <c r="N52" s="80"/>
      <c r="O52" s="80"/>
      <c r="P52" s="80"/>
      <c r="Q52" s="80"/>
      <c r="R52" s="47"/>
      <c r="S52" s="47"/>
      <c r="T52" s="47"/>
      <c r="U52" s="47"/>
      <c r="V52" s="47"/>
      <c r="W52" s="114"/>
      <c r="X52" s="57"/>
    </row>
    <row r="53" spans="1:24" ht="23.25" customHeight="1">
      <c r="A53" s="111" t="s">
        <v>162</v>
      </c>
      <c r="B53" s="112" t="s">
        <v>155</v>
      </c>
      <c r="C53" s="112" t="s">
        <v>136</v>
      </c>
      <c r="D53" s="112" t="s">
        <v>130</v>
      </c>
      <c r="E53" s="122" t="s">
        <v>406</v>
      </c>
      <c r="F53" s="116"/>
      <c r="G53" s="116"/>
      <c r="H53" s="116"/>
      <c r="I53" s="116">
        <f>J53+K53</f>
        <v>22500</v>
      </c>
      <c r="J53" s="116">
        <f>J55</f>
        <v>0</v>
      </c>
      <c r="K53" s="116">
        <f>K55</f>
        <v>22500</v>
      </c>
      <c r="L53" s="48">
        <v>0</v>
      </c>
      <c r="M53" s="48">
        <v>0</v>
      </c>
      <c r="N53" s="48">
        <v>0</v>
      </c>
      <c r="O53" s="48">
        <f>O55</f>
        <v>-22500</v>
      </c>
      <c r="P53" s="48"/>
      <c r="Q53" s="48">
        <f>Q55</f>
        <v>-22500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56"/>
    </row>
    <row r="54" spans="1:24" ht="12.75" customHeight="1">
      <c r="A54" s="111"/>
      <c r="B54" s="112"/>
      <c r="C54" s="112"/>
      <c r="D54" s="112"/>
      <c r="E54" s="92" t="s">
        <v>347</v>
      </c>
      <c r="F54" s="50"/>
      <c r="G54" s="50"/>
      <c r="H54" s="50"/>
      <c r="I54" s="50"/>
      <c r="J54" s="50"/>
      <c r="K54" s="50"/>
      <c r="L54" s="80"/>
      <c r="M54" s="48"/>
      <c r="N54" s="80"/>
      <c r="O54" s="80"/>
      <c r="P54" s="80"/>
      <c r="Q54" s="80"/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57"/>
    </row>
    <row r="55" spans="1:24" ht="12.75" customHeight="1">
      <c r="A55" s="111">
        <v>2432</v>
      </c>
      <c r="B55" s="112" t="s">
        <v>155</v>
      </c>
      <c r="C55" s="112" t="s">
        <v>136</v>
      </c>
      <c r="D55" s="112">
        <v>2</v>
      </c>
      <c r="E55" s="94" t="s">
        <v>407</v>
      </c>
      <c r="F55" s="50"/>
      <c r="G55" s="50"/>
      <c r="H55" s="50"/>
      <c r="I55" s="50">
        <f>K55</f>
        <v>22500</v>
      </c>
      <c r="J55" s="50"/>
      <c r="K55" s="50">
        <v>22500</v>
      </c>
      <c r="L55" s="48">
        <v>0</v>
      </c>
      <c r="M55" s="48">
        <v>0</v>
      </c>
      <c r="N55" s="48">
        <v>0</v>
      </c>
      <c r="O55" s="48">
        <f>Q55</f>
        <v>-22500</v>
      </c>
      <c r="P55" s="48"/>
      <c r="Q55" s="48">
        <f>N55-K55</f>
        <v>-22500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56"/>
    </row>
    <row r="56" spans="1:24" ht="24" customHeight="1">
      <c r="A56" s="111" t="s">
        <v>163</v>
      </c>
      <c r="B56" s="112" t="s">
        <v>155</v>
      </c>
      <c r="C56" s="112" t="s">
        <v>141</v>
      </c>
      <c r="D56" s="112" t="s">
        <v>130</v>
      </c>
      <c r="E56" s="122" t="s">
        <v>356</v>
      </c>
      <c r="F56" s="116">
        <f>G56+H56</f>
        <v>143119.32200000001</v>
      </c>
      <c r="G56" s="116">
        <f>G58</f>
        <v>28218.272</v>
      </c>
      <c r="H56" s="116">
        <f>H58</f>
        <v>114901.05</v>
      </c>
      <c r="I56" s="116">
        <f>J56+K56</f>
        <v>390288</v>
      </c>
      <c r="J56" s="116">
        <f>J58</f>
        <v>28338</v>
      </c>
      <c r="K56" s="116">
        <f>K58</f>
        <v>361950</v>
      </c>
      <c r="L56" s="95">
        <f>M56+N56</f>
        <v>208700</v>
      </c>
      <c r="M56" s="95">
        <f>M58</f>
        <v>28700</v>
      </c>
      <c r="N56" s="95">
        <f>N58</f>
        <v>180000</v>
      </c>
      <c r="O56" s="48">
        <f>P56+Q56</f>
        <v>-181588</v>
      </c>
      <c r="P56" s="48">
        <f>P58</f>
        <v>362</v>
      </c>
      <c r="Q56" s="48">
        <f>Q58</f>
        <v>-181950</v>
      </c>
      <c r="R56" s="126">
        <f>T56+S56</f>
        <v>190000</v>
      </c>
      <c r="S56" s="126">
        <f>S58</f>
        <v>35000</v>
      </c>
      <c r="T56" s="126">
        <f>T58</f>
        <v>155000</v>
      </c>
      <c r="U56" s="126">
        <f>W56+V56</f>
        <v>202000</v>
      </c>
      <c r="V56" s="126">
        <f>V58</f>
        <v>47000</v>
      </c>
      <c r="W56" s="129">
        <f>W58</f>
        <v>155000</v>
      </c>
      <c r="X56" s="56"/>
    </row>
    <row r="57" spans="1:24" ht="12.75" customHeight="1">
      <c r="A57" s="111"/>
      <c r="B57" s="112"/>
      <c r="C57" s="112"/>
      <c r="D57" s="112"/>
      <c r="E57" s="92" t="s">
        <v>347</v>
      </c>
      <c r="F57" s="50"/>
      <c r="G57" s="50"/>
      <c r="H57" s="50"/>
      <c r="I57" s="50"/>
      <c r="J57" s="50"/>
      <c r="K57" s="5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17"/>
      <c r="X57" s="56"/>
    </row>
    <row r="58" spans="1:24" ht="12.75" customHeight="1">
      <c r="A58" s="111" t="s">
        <v>164</v>
      </c>
      <c r="B58" s="112" t="s">
        <v>155</v>
      </c>
      <c r="C58" s="112" t="s">
        <v>141</v>
      </c>
      <c r="D58" s="112" t="s">
        <v>132</v>
      </c>
      <c r="E58" s="94" t="s">
        <v>357</v>
      </c>
      <c r="F58" s="50">
        <f>G58+H58</f>
        <v>143119.32200000001</v>
      </c>
      <c r="G58" s="50">
        <v>28218.272</v>
      </c>
      <c r="H58" s="50">
        <v>114901.05</v>
      </c>
      <c r="I58" s="50">
        <f>J58+K58</f>
        <v>390288</v>
      </c>
      <c r="J58" s="50">
        <v>28338</v>
      </c>
      <c r="K58" s="50">
        <v>361950</v>
      </c>
      <c r="L58" s="48">
        <f>M58+N58</f>
        <v>208700</v>
      </c>
      <c r="M58" s="48">
        <v>28700</v>
      </c>
      <c r="N58" s="48">
        <v>180000</v>
      </c>
      <c r="O58" s="48">
        <f>P58+Q58</f>
        <v>-181588</v>
      </c>
      <c r="P58" s="48">
        <f>M58-J58</f>
        <v>362</v>
      </c>
      <c r="Q58" s="48">
        <f>N58-K58</f>
        <v>-181950</v>
      </c>
      <c r="R58" s="48">
        <f>T58+S58</f>
        <v>190000</v>
      </c>
      <c r="S58" s="48">
        <v>35000</v>
      </c>
      <c r="T58" s="48">
        <v>155000</v>
      </c>
      <c r="U58" s="48">
        <f>W58+V58</f>
        <v>202000</v>
      </c>
      <c r="V58" s="48">
        <v>47000</v>
      </c>
      <c r="W58" s="118">
        <v>155000</v>
      </c>
      <c r="X58" s="57"/>
    </row>
    <row r="59" spans="1:24" ht="12.75" customHeight="1">
      <c r="A59" s="111" t="s">
        <v>165</v>
      </c>
      <c r="B59" s="112" t="s">
        <v>155</v>
      </c>
      <c r="C59" s="112" t="s">
        <v>141</v>
      </c>
      <c r="D59" s="112" t="s">
        <v>141</v>
      </c>
      <c r="E59" s="94" t="s">
        <v>358</v>
      </c>
      <c r="F59" s="50"/>
      <c r="G59" s="50"/>
      <c r="H59" s="50"/>
      <c r="I59" s="50"/>
      <c r="J59" s="50"/>
      <c r="K59" s="50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18"/>
      <c r="X59" s="56"/>
    </row>
    <row r="60" spans="1:24" ht="26.25" customHeight="1" hidden="1">
      <c r="A60" s="111" t="s">
        <v>166</v>
      </c>
      <c r="B60" s="112" t="s">
        <v>155</v>
      </c>
      <c r="C60" s="112" t="s">
        <v>167</v>
      </c>
      <c r="D60" s="112" t="s">
        <v>130</v>
      </c>
      <c r="E60" s="122" t="s">
        <v>168</v>
      </c>
      <c r="F60" s="116"/>
      <c r="G60" s="116"/>
      <c r="H60" s="116"/>
      <c r="I60" s="116"/>
      <c r="J60" s="116"/>
      <c r="K60" s="116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17"/>
      <c r="X60" s="57"/>
    </row>
    <row r="61" spans="1:24" ht="12.75" customHeight="1" hidden="1">
      <c r="A61" s="111"/>
      <c r="B61" s="112"/>
      <c r="C61" s="112"/>
      <c r="D61" s="112"/>
      <c r="E61" s="92" t="s">
        <v>133</v>
      </c>
      <c r="F61" s="50"/>
      <c r="G61" s="50"/>
      <c r="H61" s="50"/>
      <c r="I61" s="50"/>
      <c r="J61" s="50"/>
      <c r="K61" s="50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118"/>
      <c r="X61" s="56"/>
    </row>
    <row r="62" spans="1:24" ht="12.75" customHeight="1" hidden="1">
      <c r="A62" s="111" t="s">
        <v>169</v>
      </c>
      <c r="B62" s="112" t="s">
        <v>155</v>
      </c>
      <c r="C62" s="112" t="s">
        <v>167</v>
      </c>
      <c r="D62" s="112" t="s">
        <v>136</v>
      </c>
      <c r="E62" s="92" t="s">
        <v>170</v>
      </c>
      <c r="F62" s="50"/>
      <c r="G62" s="50"/>
      <c r="H62" s="50"/>
      <c r="I62" s="50"/>
      <c r="J62" s="50"/>
      <c r="K62" s="5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118"/>
      <c r="X62" s="56"/>
    </row>
    <row r="63" spans="1:24" ht="24" customHeight="1">
      <c r="A63" s="111">
        <v>2480</v>
      </c>
      <c r="B63" s="112" t="s">
        <v>247</v>
      </c>
      <c r="C63" s="112">
        <v>8</v>
      </c>
      <c r="D63" s="112">
        <v>0</v>
      </c>
      <c r="E63" s="130" t="s">
        <v>248</v>
      </c>
      <c r="F63" s="110">
        <f>H63</f>
        <v>3540</v>
      </c>
      <c r="G63" s="50">
        <f>G67</f>
        <v>0</v>
      </c>
      <c r="H63" s="110">
        <f>H67</f>
        <v>3540</v>
      </c>
      <c r="I63" s="110">
        <f>K63</f>
        <v>5000</v>
      </c>
      <c r="J63" s="110">
        <f>J67</f>
        <v>0</v>
      </c>
      <c r="K63" s="110">
        <f>K67+K65+K66</f>
        <v>5000</v>
      </c>
      <c r="L63" s="95">
        <f>N63</f>
        <v>5500</v>
      </c>
      <c r="M63" s="95">
        <v>0</v>
      </c>
      <c r="N63" s="95">
        <f>N67</f>
        <v>5500</v>
      </c>
      <c r="O63" s="48">
        <f>Q63</f>
        <v>500</v>
      </c>
      <c r="P63" s="48"/>
      <c r="Q63" s="48">
        <f>N63-K63</f>
        <v>500</v>
      </c>
      <c r="R63" s="95">
        <f>T63</f>
        <v>2500</v>
      </c>
      <c r="S63" s="95"/>
      <c r="T63" s="95">
        <f>T67</f>
        <v>2500</v>
      </c>
      <c r="U63" s="95">
        <f>W63</f>
        <v>3000</v>
      </c>
      <c r="V63" s="95">
        <v>0</v>
      </c>
      <c r="W63" s="131">
        <f>W67</f>
        <v>3000</v>
      </c>
      <c r="X63" s="56"/>
    </row>
    <row r="64" spans="1:24" ht="14.25" customHeight="1">
      <c r="A64" s="111"/>
      <c r="B64" s="112"/>
      <c r="C64" s="112"/>
      <c r="D64" s="112"/>
      <c r="E64" s="92" t="s">
        <v>347</v>
      </c>
      <c r="F64" s="110"/>
      <c r="G64" s="50"/>
      <c r="H64" s="110"/>
      <c r="I64" s="50"/>
      <c r="J64" s="50"/>
      <c r="K64" s="50"/>
      <c r="L64" s="96"/>
      <c r="M64" s="96"/>
      <c r="N64" s="96"/>
      <c r="O64" s="48"/>
      <c r="P64" s="48"/>
      <c r="Q64" s="48"/>
      <c r="R64" s="96"/>
      <c r="S64" s="96"/>
      <c r="T64" s="96"/>
      <c r="U64" s="96"/>
      <c r="V64" s="96"/>
      <c r="W64" s="132"/>
      <c r="X64" s="56"/>
    </row>
    <row r="65" spans="1:24" ht="33.75">
      <c r="A65" s="111">
        <v>2482</v>
      </c>
      <c r="B65" s="112" t="s">
        <v>155</v>
      </c>
      <c r="C65" s="112">
        <v>8</v>
      </c>
      <c r="D65" s="112">
        <v>2</v>
      </c>
      <c r="E65" s="92" t="s">
        <v>409</v>
      </c>
      <c r="F65" s="110"/>
      <c r="G65" s="50"/>
      <c r="H65" s="110"/>
      <c r="I65" s="50">
        <f>K65</f>
        <v>0</v>
      </c>
      <c r="J65" s="50">
        <v>0</v>
      </c>
      <c r="K65" s="50">
        <v>0</v>
      </c>
      <c r="L65" s="96">
        <f>M65+N65</f>
        <v>0</v>
      </c>
      <c r="M65" s="96">
        <v>0</v>
      </c>
      <c r="N65" s="96">
        <v>0</v>
      </c>
      <c r="O65" s="48"/>
      <c r="P65" s="48"/>
      <c r="Q65" s="48"/>
      <c r="R65" s="96"/>
      <c r="S65" s="96"/>
      <c r="T65" s="96"/>
      <c r="U65" s="96"/>
      <c r="V65" s="96"/>
      <c r="W65" s="132"/>
      <c r="X65" s="56"/>
    </row>
    <row r="66" spans="1:24" ht="22.5">
      <c r="A66" s="111">
        <v>2483</v>
      </c>
      <c r="B66" s="112" t="s">
        <v>247</v>
      </c>
      <c r="C66" s="112">
        <v>8</v>
      </c>
      <c r="D66" s="112">
        <v>5</v>
      </c>
      <c r="E66" s="92" t="s">
        <v>408</v>
      </c>
      <c r="F66" s="110"/>
      <c r="G66" s="50"/>
      <c r="H66" s="110"/>
      <c r="I66" s="50">
        <f>K66</f>
        <v>0</v>
      </c>
      <c r="J66" s="50">
        <v>0</v>
      </c>
      <c r="K66" s="50">
        <v>0</v>
      </c>
      <c r="L66" s="96">
        <f>M66+N66</f>
        <v>0</v>
      </c>
      <c r="M66" s="96">
        <v>0</v>
      </c>
      <c r="N66" s="96">
        <v>0</v>
      </c>
      <c r="O66" s="48"/>
      <c r="P66" s="48"/>
      <c r="Q66" s="48"/>
      <c r="R66" s="96"/>
      <c r="S66" s="96"/>
      <c r="T66" s="96"/>
      <c r="U66" s="96"/>
      <c r="V66" s="96"/>
      <c r="W66" s="132"/>
      <c r="X66" s="56"/>
    </row>
    <row r="67" spans="1:24" ht="24.75" customHeight="1">
      <c r="A67" s="111">
        <v>2485</v>
      </c>
      <c r="B67" s="112" t="s">
        <v>247</v>
      </c>
      <c r="C67" s="112">
        <v>8</v>
      </c>
      <c r="D67" s="112">
        <v>5</v>
      </c>
      <c r="E67" s="92" t="s">
        <v>249</v>
      </c>
      <c r="F67" s="50">
        <f>H67</f>
        <v>3540</v>
      </c>
      <c r="G67" s="50">
        <v>0</v>
      </c>
      <c r="H67" s="50">
        <v>3540</v>
      </c>
      <c r="I67" s="50">
        <f>K67</f>
        <v>5000</v>
      </c>
      <c r="J67" s="50">
        <v>0</v>
      </c>
      <c r="K67" s="50">
        <v>5000</v>
      </c>
      <c r="L67" s="96">
        <f>M67+N67</f>
        <v>5500</v>
      </c>
      <c r="M67" s="96"/>
      <c r="N67" s="96">
        <v>5500</v>
      </c>
      <c r="O67" s="48">
        <f>Q67</f>
        <v>500</v>
      </c>
      <c r="P67" s="48"/>
      <c r="Q67" s="48">
        <f>N67-K67</f>
        <v>500</v>
      </c>
      <c r="R67" s="96">
        <f>T67</f>
        <v>2500</v>
      </c>
      <c r="S67" s="96"/>
      <c r="T67" s="96">
        <v>2500</v>
      </c>
      <c r="U67" s="96">
        <f>W67</f>
        <v>3000</v>
      </c>
      <c r="V67" s="96">
        <v>0</v>
      </c>
      <c r="W67" s="132">
        <v>3000</v>
      </c>
      <c r="X67" s="56"/>
    </row>
    <row r="68" spans="1:24" ht="30.75" customHeight="1">
      <c r="A68" s="111" t="s">
        <v>171</v>
      </c>
      <c r="B68" s="112">
        <v>4</v>
      </c>
      <c r="C68" s="112" t="s">
        <v>172</v>
      </c>
      <c r="D68" s="112" t="s">
        <v>130</v>
      </c>
      <c r="E68" s="122" t="s">
        <v>359</v>
      </c>
      <c r="F68" s="116">
        <f aca="true" t="shared" si="0" ref="F68:K68">F70</f>
        <v>-517419.981</v>
      </c>
      <c r="G68" s="116">
        <f t="shared" si="0"/>
        <v>0</v>
      </c>
      <c r="H68" s="116">
        <f t="shared" si="0"/>
        <v>-517419.981</v>
      </c>
      <c r="I68" s="116">
        <f t="shared" si="0"/>
        <v>-360800</v>
      </c>
      <c r="J68" s="116">
        <f t="shared" si="0"/>
        <v>0</v>
      </c>
      <c r="K68" s="116">
        <f t="shared" si="0"/>
        <v>-360800</v>
      </c>
      <c r="L68" s="95">
        <f>N68</f>
        <v>-260000</v>
      </c>
      <c r="M68" s="95">
        <v>0</v>
      </c>
      <c r="N68" s="95">
        <f>N70</f>
        <v>-260000</v>
      </c>
      <c r="O68" s="48">
        <f>O70</f>
        <v>100800</v>
      </c>
      <c r="P68" s="48"/>
      <c r="Q68" s="48">
        <f>Q70</f>
        <v>100800</v>
      </c>
      <c r="R68" s="95">
        <f>T68</f>
        <v>-245000</v>
      </c>
      <c r="S68" s="95"/>
      <c r="T68" s="95">
        <f>T70</f>
        <v>-245000</v>
      </c>
      <c r="U68" s="95">
        <f>W68</f>
        <v>-215000</v>
      </c>
      <c r="V68" s="95">
        <v>0</v>
      </c>
      <c r="W68" s="131">
        <f>W70</f>
        <v>-215000</v>
      </c>
      <c r="X68" s="57"/>
    </row>
    <row r="69" spans="1:24" ht="12.75" customHeight="1">
      <c r="A69" s="111"/>
      <c r="B69" s="112"/>
      <c r="C69" s="112"/>
      <c r="D69" s="112"/>
      <c r="E69" s="92" t="s">
        <v>347</v>
      </c>
      <c r="F69" s="50"/>
      <c r="G69" s="50"/>
      <c r="H69" s="50"/>
      <c r="I69" s="50"/>
      <c r="J69" s="50"/>
      <c r="K69" s="5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17"/>
      <c r="X69" s="56"/>
    </row>
    <row r="70" spans="1:24" ht="22.5">
      <c r="A70" s="111" t="s">
        <v>173</v>
      </c>
      <c r="B70" s="112" t="s">
        <v>155</v>
      </c>
      <c r="C70" s="112" t="s">
        <v>172</v>
      </c>
      <c r="D70" s="112" t="s">
        <v>132</v>
      </c>
      <c r="E70" s="92" t="s">
        <v>359</v>
      </c>
      <c r="F70" s="50">
        <f>H70</f>
        <v>-517419.981</v>
      </c>
      <c r="G70" s="50">
        <v>0</v>
      </c>
      <c r="H70" s="50">
        <v>-517419.981</v>
      </c>
      <c r="I70" s="50">
        <f>K70</f>
        <v>-360800</v>
      </c>
      <c r="J70" s="50">
        <v>0</v>
      </c>
      <c r="K70" s="50">
        <v>-360800</v>
      </c>
      <c r="L70" s="48">
        <f>N70</f>
        <v>-260000</v>
      </c>
      <c r="M70" s="96">
        <v>0</v>
      </c>
      <c r="N70" s="48">
        <v>-260000</v>
      </c>
      <c r="O70" s="48">
        <f>Q70</f>
        <v>100800</v>
      </c>
      <c r="P70" s="48"/>
      <c r="Q70" s="48">
        <f>N70-K70</f>
        <v>100800</v>
      </c>
      <c r="R70" s="48">
        <f>T70</f>
        <v>-245000</v>
      </c>
      <c r="S70" s="48"/>
      <c r="T70" s="102">
        <v>-245000</v>
      </c>
      <c r="U70" s="102">
        <f>W70</f>
        <v>-215000</v>
      </c>
      <c r="V70" s="48">
        <v>0</v>
      </c>
      <c r="W70" s="132">
        <v>-215000</v>
      </c>
      <c r="X70" s="56"/>
    </row>
    <row r="71" spans="1:24" ht="32.25" customHeight="1">
      <c r="A71" s="111" t="s">
        <v>174</v>
      </c>
      <c r="B71" s="112" t="s">
        <v>175</v>
      </c>
      <c r="C71" s="112" t="s">
        <v>130</v>
      </c>
      <c r="D71" s="112" t="s">
        <v>130</v>
      </c>
      <c r="E71" s="122" t="s">
        <v>360</v>
      </c>
      <c r="F71" s="116">
        <f>G71+H71</f>
        <v>140471.2</v>
      </c>
      <c r="G71" s="116">
        <f>G75+G76+G85</f>
        <v>118571.2</v>
      </c>
      <c r="H71" s="116">
        <f>H75+H78+H82</f>
        <v>21900</v>
      </c>
      <c r="I71" s="116">
        <f>J71+K71</f>
        <v>307445.1</v>
      </c>
      <c r="J71" s="116">
        <f>J73+J85</f>
        <v>129445.1</v>
      </c>
      <c r="K71" s="116">
        <f>K73+K85+K76</f>
        <v>178000</v>
      </c>
      <c r="L71" s="95">
        <f>M71</f>
        <v>126500</v>
      </c>
      <c r="M71" s="95">
        <f>M73</f>
        <v>126500</v>
      </c>
      <c r="N71" s="96">
        <v>0</v>
      </c>
      <c r="O71" s="48">
        <f>P71+Q71</f>
        <v>-180945.1</v>
      </c>
      <c r="P71" s="48">
        <f>M71-J71</f>
        <v>-2945.100000000006</v>
      </c>
      <c r="Q71" s="48">
        <f>N71-K71</f>
        <v>-178000</v>
      </c>
      <c r="R71" s="95">
        <f>S71</f>
        <v>131980</v>
      </c>
      <c r="S71" s="116">
        <f>S73+S85</f>
        <v>131980</v>
      </c>
      <c r="T71" s="96">
        <v>0</v>
      </c>
      <c r="U71" s="95">
        <f>U73</f>
        <v>129150</v>
      </c>
      <c r="V71" s="95">
        <f>V73</f>
        <v>129150</v>
      </c>
      <c r="W71" s="132">
        <v>0</v>
      </c>
      <c r="X71" s="133"/>
    </row>
    <row r="72" spans="1:24" ht="12.75" customHeight="1">
      <c r="A72" s="111"/>
      <c r="B72" s="112"/>
      <c r="C72" s="112"/>
      <c r="D72" s="112"/>
      <c r="E72" s="92" t="s">
        <v>354</v>
      </c>
      <c r="F72" s="50"/>
      <c r="G72" s="50"/>
      <c r="H72" s="50"/>
      <c r="I72" s="50"/>
      <c r="J72" s="50"/>
      <c r="K72" s="50"/>
      <c r="L72" s="80"/>
      <c r="M72" s="80"/>
      <c r="N72" s="80">
        <v>0</v>
      </c>
      <c r="O72" s="80"/>
      <c r="P72" s="80"/>
      <c r="Q72" s="80"/>
      <c r="R72" s="80"/>
      <c r="S72" s="80"/>
      <c r="T72" s="95"/>
      <c r="U72" s="95"/>
      <c r="V72" s="95"/>
      <c r="W72" s="131"/>
      <c r="X72" s="133"/>
    </row>
    <row r="73" spans="1:256" s="69" customFormat="1" ht="27.75" customHeight="1">
      <c r="A73" s="73" t="s">
        <v>176</v>
      </c>
      <c r="B73" s="74" t="s">
        <v>175</v>
      </c>
      <c r="C73" s="74" t="s">
        <v>132</v>
      </c>
      <c r="D73" s="74" t="s">
        <v>130</v>
      </c>
      <c r="E73" s="127" t="s">
        <v>361</v>
      </c>
      <c r="F73" s="116">
        <f>F75</f>
        <v>135721.2</v>
      </c>
      <c r="G73" s="116">
        <f>G75</f>
        <v>113821.2</v>
      </c>
      <c r="H73" s="116">
        <f>H75</f>
        <v>21900</v>
      </c>
      <c r="I73" s="116">
        <f>J73+K73</f>
        <v>207620.1</v>
      </c>
      <c r="J73" s="116">
        <f>J75</f>
        <v>124620.1</v>
      </c>
      <c r="K73" s="116">
        <f>K75</f>
        <v>83000</v>
      </c>
      <c r="L73" s="80">
        <f>L75</f>
        <v>126500</v>
      </c>
      <c r="M73" s="80">
        <f>M75</f>
        <v>126500</v>
      </c>
      <c r="N73" s="80">
        <v>0</v>
      </c>
      <c r="O73" s="80">
        <f>O75</f>
        <v>-76120.1</v>
      </c>
      <c r="P73" s="80">
        <f>P75</f>
        <v>1879.8999999999942</v>
      </c>
      <c r="Q73" s="80">
        <f>Q75</f>
        <v>-78000</v>
      </c>
      <c r="R73" s="80">
        <f>S73</f>
        <v>127500</v>
      </c>
      <c r="S73" s="80">
        <f>S75</f>
        <v>127500</v>
      </c>
      <c r="T73" s="95">
        <v>0</v>
      </c>
      <c r="U73" s="95">
        <f>V73</f>
        <v>129150</v>
      </c>
      <c r="V73" s="95">
        <f>V75</f>
        <v>129150</v>
      </c>
      <c r="W73" s="132">
        <v>0</v>
      </c>
      <c r="X73" s="133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4" ht="12.75" customHeight="1">
      <c r="A74" s="111"/>
      <c r="B74" s="112"/>
      <c r="C74" s="112"/>
      <c r="D74" s="112"/>
      <c r="E74" s="92" t="s">
        <v>347</v>
      </c>
      <c r="F74" s="50"/>
      <c r="G74" s="50"/>
      <c r="H74" s="50"/>
      <c r="I74" s="50"/>
      <c r="J74" s="50"/>
      <c r="K74" s="50"/>
      <c r="L74" s="80"/>
      <c r="M74" s="80"/>
      <c r="N74" s="80"/>
      <c r="O74" s="80"/>
      <c r="P74" s="80"/>
      <c r="Q74" s="80"/>
      <c r="R74" s="80"/>
      <c r="S74" s="80"/>
      <c r="T74" s="95"/>
      <c r="U74" s="95"/>
      <c r="V74" s="95"/>
      <c r="W74" s="131"/>
      <c r="X74" s="133"/>
    </row>
    <row r="75" spans="1:24" ht="12.75" customHeight="1">
      <c r="A75" s="111" t="s">
        <v>177</v>
      </c>
      <c r="B75" s="112" t="s">
        <v>175</v>
      </c>
      <c r="C75" s="112" t="s">
        <v>132</v>
      </c>
      <c r="D75" s="112" t="s">
        <v>132</v>
      </c>
      <c r="E75" s="92" t="s">
        <v>361</v>
      </c>
      <c r="F75" s="50">
        <f>G75+H75</f>
        <v>135721.2</v>
      </c>
      <c r="G75" s="50">
        <v>113821.2</v>
      </c>
      <c r="H75" s="50">
        <v>21900</v>
      </c>
      <c r="I75" s="50">
        <f>J75+K75</f>
        <v>207620.1</v>
      </c>
      <c r="J75" s="50">
        <v>124620.1</v>
      </c>
      <c r="K75" s="50">
        <v>83000</v>
      </c>
      <c r="L75" s="48">
        <f>M75</f>
        <v>126500</v>
      </c>
      <c r="M75" s="48">
        <v>126500</v>
      </c>
      <c r="N75" s="48">
        <v>5000</v>
      </c>
      <c r="O75" s="48">
        <f>P75+Q75</f>
        <v>-76120.1</v>
      </c>
      <c r="P75" s="48">
        <f>M75-J75</f>
        <v>1879.8999999999942</v>
      </c>
      <c r="Q75" s="48">
        <f>N75-K75</f>
        <v>-78000</v>
      </c>
      <c r="R75" s="48">
        <f>S75</f>
        <v>127500</v>
      </c>
      <c r="S75" s="48">
        <v>127500</v>
      </c>
      <c r="T75" s="96">
        <v>0</v>
      </c>
      <c r="U75" s="96">
        <f>V75</f>
        <v>129150</v>
      </c>
      <c r="V75" s="96">
        <v>129150</v>
      </c>
      <c r="W75" s="132">
        <v>0</v>
      </c>
      <c r="X75" s="133"/>
    </row>
    <row r="76" spans="1:256" s="69" customFormat="1" ht="27.75" customHeight="1">
      <c r="A76" s="73" t="s">
        <v>178</v>
      </c>
      <c r="B76" s="74" t="s">
        <v>175</v>
      </c>
      <c r="C76" s="74" t="s">
        <v>150</v>
      </c>
      <c r="D76" s="74" t="s">
        <v>130</v>
      </c>
      <c r="E76" s="127" t="s">
        <v>362</v>
      </c>
      <c r="F76" s="116">
        <f aca="true" t="shared" si="1" ref="F76:M76">F78</f>
        <v>0</v>
      </c>
      <c r="G76" s="116">
        <f t="shared" si="1"/>
        <v>0</v>
      </c>
      <c r="H76" s="116">
        <f t="shared" si="1"/>
        <v>0</v>
      </c>
      <c r="I76" s="116">
        <f t="shared" si="1"/>
        <v>95000</v>
      </c>
      <c r="J76" s="116">
        <f t="shared" si="1"/>
        <v>0</v>
      </c>
      <c r="K76" s="116">
        <f t="shared" si="1"/>
        <v>95000</v>
      </c>
      <c r="L76" s="47">
        <f t="shared" si="1"/>
        <v>0</v>
      </c>
      <c r="M76" s="47">
        <f t="shared" si="1"/>
        <v>0</v>
      </c>
      <c r="N76" s="47">
        <v>0</v>
      </c>
      <c r="O76" s="47"/>
      <c r="P76" s="47"/>
      <c r="Q76" s="47"/>
      <c r="R76" s="47">
        <v>0</v>
      </c>
      <c r="S76" s="47">
        <v>0</v>
      </c>
      <c r="T76" s="96">
        <v>0</v>
      </c>
      <c r="U76" s="96">
        <v>0</v>
      </c>
      <c r="V76" s="96">
        <v>0</v>
      </c>
      <c r="W76" s="132">
        <v>0</v>
      </c>
      <c r="X76" s="133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4" ht="12.75" customHeight="1">
      <c r="A77" s="111"/>
      <c r="B77" s="112"/>
      <c r="C77" s="112"/>
      <c r="D77" s="112"/>
      <c r="E77" s="92" t="s">
        <v>363</v>
      </c>
      <c r="F77" s="50"/>
      <c r="G77" s="50"/>
      <c r="H77" s="50"/>
      <c r="I77" s="50"/>
      <c r="J77" s="50"/>
      <c r="K77" s="50"/>
      <c r="L77" s="80"/>
      <c r="M77" s="80"/>
      <c r="N77" s="47">
        <v>0</v>
      </c>
      <c r="O77" s="80"/>
      <c r="P77" s="80"/>
      <c r="Q77" s="80"/>
      <c r="R77" s="80">
        <v>0</v>
      </c>
      <c r="S77" s="80">
        <v>0</v>
      </c>
      <c r="T77" s="95">
        <v>0</v>
      </c>
      <c r="U77" s="95">
        <v>0</v>
      </c>
      <c r="V77" s="95">
        <v>0</v>
      </c>
      <c r="W77" s="131">
        <v>0</v>
      </c>
      <c r="X77" s="133"/>
    </row>
    <row r="78" spans="1:24" ht="12.75" customHeight="1">
      <c r="A78" s="111" t="s">
        <v>179</v>
      </c>
      <c r="B78" s="112" t="s">
        <v>175</v>
      </c>
      <c r="C78" s="112" t="s">
        <v>150</v>
      </c>
      <c r="D78" s="112" t="s">
        <v>132</v>
      </c>
      <c r="E78" s="92" t="s">
        <v>362</v>
      </c>
      <c r="F78" s="50">
        <f>H78+G78</f>
        <v>0</v>
      </c>
      <c r="G78" s="50">
        <v>0</v>
      </c>
      <c r="H78" s="50">
        <v>0</v>
      </c>
      <c r="I78" s="50">
        <f>K78</f>
        <v>95000</v>
      </c>
      <c r="J78" s="50">
        <v>0</v>
      </c>
      <c r="K78" s="50">
        <v>95000</v>
      </c>
      <c r="L78" s="48">
        <f>L82</f>
        <v>0</v>
      </c>
      <c r="M78" s="48">
        <f>M82</f>
        <v>0</v>
      </c>
      <c r="N78" s="48">
        <v>0</v>
      </c>
      <c r="O78" s="48">
        <f>P78+Q78</f>
        <v>-95000</v>
      </c>
      <c r="P78" s="48"/>
      <c r="Q78" s="48">
        <f>N78-K78</f>
        <v>-95000</v>
      </c>
      <c r="R78" s="48">
        <v>0</v>
      </c>
      <c r="S78" s="48">
        <v>0</v>
      </c>
      <c r="T78" s="96">
        <v>0</v>
      </c>
      <c r="U78" s="96">
        <v>0</v>
      </c>
      <c r="V78" s="96">
        <v>0</v>
      </c>
      <c r="W78" s="132">
        <v>0</v>
      </c>
      <c r="X78" s="133"/>
    </row>
    <row r="79" spans="1:256" s="69" customFormat="1" ht="27.75" customHeight="1" hidden="1">
      <c r="A79" s="73" t="s">
        <v>180</v>
      </c>
      <c r="B79" s="74" t="s">
        <v>175</v>
      </c>
      <c r="C79" s="74" t="s">
        <v>136</v>
      </c>
      <c r="D79" s="74" t="s">
        <v>130</v>
      </c>
      <c r="E79" s="127" t="s">
        <v>181</v>
      </c>
      <c r="F79" s="116"/>
      <c r="G79" s="116"/>
      <c r="H79" s="116"/>
      <c r="I79" s="116"/>
      <c r="J79" s="116"/>
      <c r="K79" s="116"/>
      <c r="L79" s="47"/>
      <c r="M79" s="47"/>
      <c r="N79" s="47"/>
      <c r="O79" s="47"/>
      <c r="P79" s="47"/>
      <c r="Q79" s="47"/>
      <c r="R79" s="47"/>
      <c r="S79" s="47"/>
      <c r="T79" s="96"/>
      <c r="U79" s="96"/>
      <c r="V79" s="96"/>
      <c r="W79" s="132"/>
      <c r="X79" s="133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</row>
    <row r="80" spans="1:24" ht="12.75" customHeight="1" hidden="1">
      <c r="A80" s="111"/>
      <c r="B80" s="112"/>
      <c r="C80" s="112"/>
      <c r="D80" s="112"/>
      <c r="E80" s="92" t="s">
        <v>133</v>
      </c>
      <c r="F80" s="50"/>
      <c r="G80" s="50"/>
      <c r="H80" s="50"/>
      <c r="I80" s="50"/>
      <c r="J80" s="50"/>
      <c r="K80" s="50"/>
      <c r="L80" s="48"/>
      <c r="M80" s="48"/>
      <c r="N80" s="48"/>
      <c r="O80" s="48"/>
      <c r="P80" s="48"/>
      <c r="Q80" s="48"/>
      <c r="R80" s="48"/>
      <c r="S80" s="48"/>
      <c r="T80" s="96"/>
      <c r="U80" s="96"/>
      <c r="V80" s="96"/>
      <c r="W80" s="132"/>
      <c r="X80" s="133"/>
    </row>
    <row r="81" spans="1:24" ht="12.75" customHeight="1" hidden="1">
      <c r="A81" s="111" t="s">
        <v>182</v>
      </c>
      <c r="B81" s="112" t="s">
        <v>175</v>
      </c>
      <c r="C81" s="112" t="s">
        <v>136</v>
      </c>
      <c r="D81" s="112" t="s">
        <v>132</v>
      </c>
      <c r="E81" s="92" t="s">
        <v>183</v>
      </c>
      <c r="F81" s="50"/>
      <c r="G81" s="50"/>
      <c r="H81" s="50"/>
      <c r="I81" s="50"/>
      <c r="J81" s="50"/>
      <c r="K81" s="50"/>
      <c r="L81" s="48"/>
      <c r="M81" s="48"/>
      <c r="N81" s="48"/>
      <c r="O81" s="48"/>
      <c r="P81" s="48"/>
      <c r="Q81" s="48"/>
      <c r="R81" s="48"/>
      <c r="S81" s="48"/>
      <c r="T81" s="96"/>
      <c r="U81" s="96"/>
      <c r="V81" s="96"/>
      <c r="W81" s="132"/>
      <c r="X81" s="133"/>
    </row>
    <row r="82" spans="1:24" ht="26.25" customHeight="1">
      <c r="A82" s="111"/>
      <c r="B82" s="112" t="s">
        <v>250</v>
      </c>
      <c r="C82" s="112">
        <v>5</v>
      </c>
      <c r="D82" s="112">
        <v>0</v>
      </c>
      <c r="E82" s="41" t="s">
        <v>251</v>
      </c>
      <c r="F82" s="110">
        <f aca="true" t="shared" si="2" ref="F82:M82">F84</f>
        <v>0</v>
      </c>
      <c r="G82" s="110">
        <f t="shared" si="2"/>
        <v>0</v>
      </c>
      <c r="H82" s="110">
        <f t="shared" si="2"/>
        <v>0</v>
      </c>
      <c r="I82" s="110">
        <f t="shared" si="2"/>
        <v>0</v>
      </c>
      <c r="J82" s="110">
        <f t="shared" si="2"/>
        <v>0</v>
      </c>
      <c r="K82" s="50">
        <f t="shared" si="2"/>
        <v>0</v>
      </c>
      <c r="L82" s="85">
        <f t="shared" si="2"/>
        <v>0</v>
      </c>
      <c r="M82" s="85">
        <f t="shared" si="2"/>
        <v>0</v>
      </c>
      <c r="N82" s="48">
        <v>0</v>
      </c>
      <c r="O82" s="48"/>
      <c r="P82" s="48"/>
      <c r="Q82" s="48"/>
      <c r="R82" s="48">
        <v>0</v>
      </c>
      <c r="S82" s="48">
        <v>0</v>
      </c>
      <c r="T82" s="96">
        <v>0</v>
      </c>
      <c r="U82" s="96">
        <v>0</v>
      </c>
      <c r="V82" s="96">
        <v>0</v>
      </c>
      <c r="W82" s="132">
        <v>0</v>
      </c>
      <c r="X82" s="133"/>
    </row>
    <row r="83" spans="1:24" ht="12" customHeight="1">
      <c r="A83" s="111"/>
      <c r="B83" s="112"/>
      <c r="C83" s="112"/>
      <c r="D83" s="112"/>
      <c r="E83" s="92" t="s">
        <v>347</v>
      </c>
      <c r="F83" s="50"/>
      <c r="G83" s="50"/>
      <c r="H83" s="50"/>
      <c r="I83" s="50"/>
      <c r="J83" s="50"/>
      <c r="K83" s="50"/>
      <c r="L83" s="48"/>
      <c r="M83" s="48"/>
      <c r="N83" s="48"/>
      <c r="O83" s="48"/>
      <c r="P83" s="48"/>
      <c r="Q83" s="48"/>
      <c r="R83" s="48"/>
      <c r="S83" s="48"/>
      <c r="T83" s="96"/>
      <c r="U83" s="96"/>
      <c r="V83" s="96"/>
      <c r="W83" s="132"/>
      <c r="X83" s="133"/>
    </row>
    <row r="84" spans="1:24" ht="24" customHeight="1">
      <c r="A84" s="111"/>
      <c r="B84" s="112" t="s">
        <v>250</v>
      </c>
      <c r="C84" s="112">
        <v>5</v>
      </c>
      <c r="D84" s="112">
        <v>1</v>
      </c>
      <c r="E84" s="40" t="s">
        <v>251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134">
        <v>0</v>
      </c>
      <c r="L84" s="96">
        <v>0</v>
      </c>
      <c r="M84" s="96">
        <v>0</v>
      </c>
      <c r="N84" s="47">
        <v>0</v>
      </c>
      <c r="O84" s="48"/>
      <c r="P84" s="48"/>
      <c r="Q84" s="48"/>
      <c r="R84" s="48">
        <v>0</v>
      </c>
      <c r="S84" s="48">
        <v>0</v>
      </c>
      <c r="T84" s="96">
        <v>0</v>
      </c>
      <c r="U84" s="96">
        <v>0</v>
      </c>
      <c r="V84" s="96">
        <v>0</v>
      </c>
      <c r="W84" s="132">
        <v>0</v>
      </c>
      <c r="X84" s="133"/>
    </row>
    <row r="85" spans="1:256" s="69" customFormat="1" ht="27.75" customHeight="1">
      <c r="A85" s="73" t="s">
        <v>184</v>
      </c>
      <c r="B85" s="74" t="s">
        <v>175</v>
      </c>
      <c r="C85" s="74" t="s">
        <v>145</v>
      </c>
      <c r="D85" s="74" t="s">
        <v>130</v>
      </c>
      <c r="E85" s="127" t="s">
        <v>364</v>
      </c>
      <c r="F85" s="116">
        <f>G85</f>
        <v>4750</v>
      </c>
      <c r="G85" s="116">
        <f>G87</f>
        <v>4750</v>
      </c>
      <c r="H85" s="116"/>
      <c r="I85" s="116">
        <f>J85</f>
        <v>4825</v>
      </c>
      <c r="J85" s="116">
        <f>J87</f>
        <v>4825</v>
      </c>
      <c r="K85" s="116"/>
      <c r="L85" s="80">
        <f>M85</f>
        <v>4840</v>
      </c>
      <c r="M85" s="80">
        <f>M87</f>
        <v>4840</v>
      </c>
      <c r="N85" s="47">
        <f>N87</f>
        <v>0</v>
      </c>
      <c r="O85" s="47">
        <f>P85</f>
        <v>15</v>
      </c>
      <c r="P85" s="47">
        <f>M85-J85</f>
        <v>15</v>
      </c>
      <c r="Q85" s="47"/>
      <c r="R85" s="95">
        <f>S85</f>
        <v>4480</v>
      </c>
      <c r="S85" s="95">
        <v>4480</v>
      </c>
      <c r="T85" s="95">
        <v>0</v>
      </c>
      <c r="U85" s="95">
        <f>V85</f>
        <v>4840</v>
      </c>
      <c r="V85" s="95">
        <f>V87</f>
        <v>4840</v>
      </c>
      <c r="W85" s="132">
        <v>0</v>
      </c>
      <c r="X85" s="133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</row>
    <row r="86" spans="1:24" ht="12.75" customHeight="1">
      <c r="A86" s="111"/>
      <c r="B86" s="112"/>
      <c r="C86" s="112"/>
      <c r="D86" s="112"/>
      <c r="E86" s="92" t="s">
        <v>347</v>
      </c>
      <c r="F86" s="50"/>
      <c r="G86" s="50"/>
      <c r="H86" s="50"/>
      <c r="I86" s="50"/>
      <c r="J86" s="50"/>
      <c r="K86" s="50"/>
      <c r="L86" s="48"/>
      <c r="M86" s="48"/>
      <c r="N86" s="48"/>
      <c r="O86" s="48"/>
      <c r="P86" s="48"/>
      <c r="Q86" s="48"/>
      <c r="R86" s="96"/>
      <c r="S86" s="96"/>
      <c r="T86" s="96"/>
      <c r="U86" s="96"/>
      <c r="V86" s="96"/>
      <c r="W86" s="118"/>
      <c r="X86" s="57"/>
    </row>
    <row r="87" spans="1:24" ht="24" customHeight="1">
      <c r="A87" s="111" t="s">
        <v>185</v>
      </c>
      <c r="B87" s="112" t="s">
        <v>175</v>
      </c>
      <c r="C87" s="112" t="s">
        <v>145</v>
      </c>
      <c r="D87" s="112" t="s">
        <v>132</v>
      </c>
      <c r="E87" s="92" t="s">
        <v>364</v>
      </c>
      <c r="F87" s="50">
        <f>G87</f>
        <v>4750</v>
      </c>
      <c r="G87" s="50">
        <v>4750</v>
      </c>
      <c r="H87" s="50">
        <v>0</v>
      </c>
      <c r="I87" s="50">
        <f>J87</f>
        <v>4825</v>
      </c>
      <c r="J87" s="50">
        <v>4825</v>
      </c>
      <c r="K87" s="50"/>
      <c r="L87" s="96">
        <f>M87</f>
        <v>4840</v>
      </c>
      <c r="M87" s="96">
        <v>4840</v>
      </c>
      <c r="N87" s="47">
        <v>0</v>
      </c>
      <c r="O87" s="48">
        <f>P87</f>
        <v>15</v>
      </c>
      <c r="P87" s="48">
        <f>M87-J87</f>
        <v>15</v>
      </c>
      <c r="Q87" s="48"/>
      <c r="R87" s="96">
        <f>S87</f>
        <v>4840</v>
      </c>
      <c r="S87" s="96">
        <v>4840</v>
      </c>
      <c r="T87" s="96">
        <v>0</v>
      </c>
      <c r="U87" s="96">
        <f>V87</f>
        <v>4840</v>
      </c>
      <c r="V87" s="96">
        <v>4840</v>
      </c>
      <c r="W87" s="118">
        <v>0</v>
      </c>
      <c r="X87" s="57"/>
    </row>
    <row r="88" spans="1:24" ht="31.5" customHeight="1">
      <c r="A88" s="111" t="s">
        <v>186</v>
      </c>
      <c r="B88" s="112" t="s">
        <v>187</v>
      </c>
      <c r="C88" s="112" t="s">
        <v>130</v>
      </c>
      <c r="D88" s="112" t="s">
        <v>130</v>
      </c>
      <c r="E88" s="122" t="s">
        <v>365</v>
      </c>
      <c r="F88" s="116">
        <f>G88+H88</f>
        <v>156756.133</v>
      </c>
      <c r="G88" s="116">
        <f>SUM(G90,G93,G96)</f>
        <v>58737.85</v>
      </c>
      <c r="H88" s="116">
        <f>SUM(H90,H93,H96)</f>
        <v>98018.283</v>
      </c>
      <c r="I88" s="116">
        <f>J88+K88</f>
        <v>271488.8</v>
      </c>
      <c r="J88" s="116">
        <f>J90+J93+J96</f>
        <v>62380.7</v>
      </c>
      <c r="K88" s="116">
        <f>K90+K93+K96</f>
        <v>209108.1</v>
      </c>
      <c r="L88" s="116">
        <f>M88+N88</f>
        <v>232800</v>
      </c>
      <c r="M88" s="116">
        <f>M90+M93+M96</f>
        <v>65300</v>
      </c>
      <c r="N88" s="116">
        <f>N90+N93+N96</f>
        <v>167500</v>
      </c>
      <c r="O88" s="80">
        <f>P88+Q88</f>
        <v>-38688.8</v>
      </c>
      <c r="P88" s="80">
        <f>M88-J88</f>
        <v>2919.300000000003</v>
      </c>
      <c r="Q88" s="80">
        <f>N88-K88</f>
        <v>-41608.100000000006</v>
      </c>
      <c r="R88" s="116">
        <f>S88+T88</f>
        <v>197950</v>
      </c>
      <c r="S88" s="116">
        <f>S90+S93+S96</f>
        <v>66950</v>
      </c>
      <c r="T88" s="116">
        <f>T90+T93+T96</f>
        <v>131000</v>
      </c>
      <c r="U88" s="116">
        <f>V88+W88</f>
        <v>175000</v>
      </c>
      <c r="V88" s="116">
        <f>V90+V93+V96</f>
        <v>69500</v>
      </c>
      <c r="W88" s="116">
        <f>W90+W93+W96</f>
        <v>105500</v>
      </c>
      <c r="X88" s="57"/>
    </row>
    <row r="89" spans="1:24" ht="12.75" customHeight="1">
      <c r="A89" s="111"/>
      <c r="B89" s="112"/>
      <c r="C89" s="112"/>
      <c r="D89" s="112"/>
      <c r="E89" s="92" t="s">
        <v>354</v>
      </c>
      <c r="F89" s="50"/>
      <c r="G89" s="50"/>
      <c r="H89" s="50"/>
      <c r="I89" s="50"/>
      <c r="J89" s="50"/>
      <c r="K89" s="50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118"/>
      <c r="X89" s="57"/>
    </row>
    <row r="90" spans="1:256" s="69" customFormat="1" ht="27.75" customHeight="1">
      <c r="A90" s="73" t="s">
        <v>188</v>
      </c>
      <c r="B90" s="74" t="s">
        <v>187</v>
      </c>
      <c r="C90" s="74">
        <v>3</v>
      </c>
      <c r="D90" s="74" t="s">
        <v>130</v>
      </c>
      <c r="E90" s="127" t="s">
        <v>252</v>
      </c>
      <c r="F90" s="116">
        <f>G90+H90</f>
        <v>94188.111</v>
      </c>
      <c r="G90" s="116">
        <f>G92</f>
        <v>45184.837</v>
      </c>
      <c r="H90" s="116">
        <f>H92</f>
        <v>49003.274</v>
      </c>
      <c r="I90" s="116">
        <f>J90+K90</f>
        <v>159778.3</v>
      </c>
      <c r="J90" s="116">
        <f>J92</f>
        <v>45082.7</v>
      </c>
      <c r="K90" s="116">
        <f>K92</f>
        <v>114695.6</v>
      </c>
      <c r="L90" s="80">
        <f>M90+N90</f>
        <v>155800</v>
      </c>
      <c r="M90" s="80">
        <f>M92</f>
        <v>45800</v>
      </c>
      <c r="N90" s="80">
        <f>N92</f>
        <v>110000</v>
      </c>
      <c r="O90" s="47">
        <f>P90+Q90</f>
        <v>-3978.300000000003</v>
      </c>
      <c r="P90" s="47">
        <f>M90-J90</f>
        <v>717.3000000000029</v>
      </c>
      <c r="Q90" s="47">
        <f>N90-K90</f>
        <v>-4695.600000000006</v>
      </c>
      <c r="R90" s="80">
        <f aca="true" t="shared" si="3" ref="R90:W90">R92</f>
        <v>135800</v>
      </c>
      <c r="S90" s="80">
        <f t="shared" si="3"/>
        <v>45800</v>
      </c>
      <c r="T90" s="80">
        <f t="shared" si="3"/>
        <v>90000</v>
      </c>
      <c r="U90" s="80">
        <f t="shared" si="3"/>
        <v>116000</v>
      </c>
      <c r="V90" s="80">
        <f t="shared" si="3"/>
        <v>46000</v>
      </c>
      <c r="W90" s="117">
        <f t="shared" si="3"/>
        <v>70000</v>
      </c>
      <c r="X90" s="56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</row>
    <row r="91" spans="1:24" ht="12.75" customHeight="1">
      <c r="A91" s="111"/>
      <c r="B91" s="112"/>
      <c r="C91" s="112"/>
      <c r="D91" s="112"/>
      <c r="E91" s="92" t="s">
        <v>347</v>
      </c>
      <c r="F91" s="50"/>
      <c r="G91" s="50"/>
      <c r="H91" s="50"/>
      <c r="I91" s="50"/>
      <c r="J91" s="50"/>
      <c r="K91" s="50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118"/>
      <c r="X91" s="57"/>
    </row>
    <row r="92" spans="1:24" ht="12.75" customHeight="1">
      <c r="A92" s="111" t="s">
        <v>189</v>
      </c>
      <c r="B92" s="112" t="s">
        <v>187</v>
      </c>
      <c r="C92" s="112">
        <v>3</v>
      </c>
      <c r="D92" s="112" t="s">
        <v>132</v>
      </c>
      <c r="E92" s="92" t="s">
        <v>252</v>
      </c>
      <c r="F92" s="50">
        <f>G92+H92</f>
        <v>94188.111</v>
      </c>
      <c r="G92" s="50">
        <v>45184.837</v>
      </c>
      <c r="H92" s="50">
        <v>49003.274</v>
      </c>
      <c r="I92" s="50">
        <f>J92+K92</f>
        <v>159778.3</v>
      </c>
      <c r="J92" s="50">
        <v>45082.7</v>
      </c>
      <c r="K92" s="50">
        <v>114695.6</v>
      </c>
      <c r="L92" s="48">
        <f>M92+N92</f>
        <v>155800</v>
      </c>
      <c r="M92" s="48">
        <v>45800</v>
      </c>
      <c r="N92" s="48">
        <v>110000</v>
      </c>
      <c r="O92" s="48">
        <f>P92+Q92</f>
        <v>-3978.300000000003</v>
      </c>
      <c r="P92" s="48">
        <f>M92-J92</f>
        <v>717.3000000000029</v>
      </c>
      <c r="Q92" s="48">
        <f>N92-K92</f>
        <v>-4695.600000000006</v>
      </c>
      <c r="R92" s="48">
        <f>S92+T92</f>
        <v>135800</v>
      </c>
      <c r="S92" s="48">
        <v>45800</v>
      </c>
      <c r="T92" s="48">
        <v>90000</v>
      </c>
      <c r="U92" s="48">
        <f>V92+W92</f>
        <v>116000</v>
      </c>
      <c r="V92" s="48">
        <v>46000</v>
      </c>
      <c r="W92" s="118">
        <v>70000</v>
      </c>
      <c r="X92" s="57"/>
    </row>
    <row r="93" spans="1:256" s="69" customFormat="1" ht="26.25" customHeight="1">
      <c r="A93" s="73" t="s">
        <v>190</v>
      </c>
      <c r="B93" s="74" t="s">
        <v>187</v>
      </c>
      <c r="C93" s="74" t="s">
        <v>161</v>
      </c>
      <c r="D93" s="74" t="s">
        <v>130</v>
      </c>
      <c r="E93" s="127" t="s">
        <v>366</v>
      </c>
      <c r="F93" s="116">
        <f>G93+H93</f>
        <v>56006.022</v>
      </c>
      <c r="G93" s="116">
        <f>G95</f>
        <v>13553.013</v>
      </c>
      <c r="H93" s="116">
        <f>H95</f>
        <v>42453.009</v>
      </c>
      <c r="I93" s="116">
        <f>J93+K93</f>
        <v>102210.5</v>
      </c>
      <c r="J93" s="116">
        <f>J95</f>
        <v>17298</v>
      </c>
      <c r="K93" s="116">
        <f>K95</f>
        <v>84912.5</v>
      </c>
      <c r="L93" s="80">
        <f>M93+N93</f>
        <v>69500</v>
      </c>
      <c r="M93" s="80">
        <f>M95</f>
        <v>19500</v>
      </c>
      <c r="N93" s="80">
        <f>N95</f>
        <v>50000</v>
      </c>
      <c r="O93" s="47">
        <f>P93+Q93</f>
        <v>-32710.5</v>
      </c>
      <c r="P93" s="47">
        <f>P95</f>
        <v>2202</v>
      </c>
      <c r="Q93" s="47">
        <f>Q95</f>
        <v>-34912.5</v>
      </c>
      <c r="R93" s="80">
        <f>R95</f>
        <v>56150</v>
      </c>
      <c r="S93" s="80">
        <f>S95</f>
        <v>21150</v>
      </c>
      <c r="T93" s="80">
        <f>T95</f>
        <v>35000</v>
      </c>
      <c r="U93" s="47">
        <f>V93+W93</f>
        <v>53500</v>
      </c>
      <c r="V93" s="47">
        <f>V95</f>
        <v>23500</v>
      </c>
      <c r="W93" s="114">
        <f>W95</f>
        <v>30000</v>
      </c>
      <c r="X93" s="56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  <c r="IV93" s="108"/>
    </row>
    <row r="94" spans="1:24" ht="12.75" customHeight="1">
      <c r="A94" s="111"/>
      <c r="B94" s="112"/>
      <c r="C94" s="112"/>
      <c r="D94" s="112"/>
      <c r="E94" s="92" t="s">
        <v>347</v>
      </c>
      <c r="F94" s="50"/>
      <c r="G94" s="50"/>
      <c r="H94" s="50"/>
      <c r="I94" s="50"/>
      <c r="J94" s="50"/>
      <c r="K94" s="50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118"/>
      <c r="X94" s="57"/>
    </row>
    <row r="95" spans="1:24" ht="12.75" customHeight="1">
      <c r="A95" s="111" t="s">
        <v>191</v>
      </c>
      <c r="B95" s="112" t="s">
        <v>187</v>
      </c>
      <c r="C95" s="112" t="s">
        <v>161</v>
      </c>
      <c r="D95" s="112" t="s">
        <v>132</v>
      </c>
      <c r="E95" s="92" t="s">
        <v>366</v>
      </c>
      <c r="F95" s="50">
        <f>G95+H95</f>
        <v>56006.022</v>
      </c>
      <c r="G95" s="50">
        <v>13553.013</v>
      </c>
      <c r="H95" s="50">
        <v>42453.009</v>
      </c>
      <c r="I95" s="50">
        <f>J95+K95</f>
        <v>102210.5</v>
      </c>
      <c r="J95" s="50">
        <v>17298</v>
      </c>
      <c r="K95" s="50">
        <v>84912.5</v>
      </c>
      <c r="L95" s="48">
        <f>M95+N95</f>
        <v>69500</v>
      </c>
      <c r="M95" s="48">
        <v>19500</v>
      </c>
      <c r="N95" s="48">
        <v>50000</v>
      </c>
      <c r="O95" s="48">
        <f>P95+Q95</f>
        <v>-32710.5</v>
      </c>
      <c r="P95" s="48">
        <f>M95-J95</f>
        <v>2202</v>
      </c>
      <c r="Q95" s="48">
        <f>N95-K95</f>
        <v>-34912.5</v>
      </c>
      <c r="R95" s="48">
        <f>S95+T95</f>
        <v>56150</v>
      </c>
      <c r="S95" s="48">
        <v>21150</v>
      </c>
      <c r="T95" s="48">
        <v>35000</v>
      </c>
      <c r="U95" s="48">
        <f>V95+W95</f>
        <v>53500</v>
      </c>
      <c r="V95" s="48">
        <v>23500</v>
      </c>
      <c r="W95" s="118">
        <v>30000</v>
      </c>
      <c r="X95" s="57"/>
    </row>
    <row r="96" spans="1:256" s="69" customFormat="1" ht="41.25" customHeight="1">
      <c r="A96" s="73" t="s">
        <v>192</v>
      </c>
      <c r="B96" s="74" t="s">
        <v>187</v>
      </c>
      <c r="C96" s="74" t="s">
        <v>141</v>
      </c>
      <c r="D96" s="74" t="s">
        <v>130</v>
      </c>
      <c r="E96" s="127" t="s">
        <v>367</v>
      </c>
      <c r="F96" s="116">
        <f>F98</f>
        <v>6562</v>
      </c>
      <c r="G96" s="135">
        <f>G98</f>
        <v>0</v>
      </c>
      <c r="H96" s="116">
        <f>H98</f>
        <v>6562</v>
      </c>
      <c r="I96" s="116">
        <f>I98</f>
        <v>9500</v>
      </c>
      <c r="J96" s="116">
        <v>0</v>
      </c>
      <c r="K96" s="116">
        <f>K98</f>
        <v>9500</v>
      </c>
      <c r="L96" s="80">
        <f>M96+N96</f>
        <v>7500</v>
      </c>
      <c r="M96" s="80">
        <f>M98</f>
        <v>0</v>
      </c>
      <c r="N96" s="80">
        <f>N98</f>
        <v>7500</v>
      </c>
      <c r="O96" s="47">
        <f>O98</f>
        <v>-2000</v>
      </c>
      <c r="P96" s="47">
        <f>P98</f>
        <v>0</v>
      </c>
      <c r="Q96" s="47">
        <f>Q98</f>
        <v>-2000</v>
      </c>
      <c r="R96" s="80">
        <f>S96+T96</f>
        <v>6000</v>
      </c>
      <c r="S96" s="80">
        <f>S98</f>
        <v>0</v>
      </c>
      <c r="T96" s="80">
        <f>T98</f>
        <v>6000</v>
      </c>
      <c r="U96" s="80">
        <f>U98</f>
        <v>5500</v>
      </c>
      <c r="V96" s="80">
        <f>V98</f>
        <v>0</v>
      </c>
      <c r="W96" s="117">
        <f>W98</f>
        <v>5500</v>
      </c>
      <c r="X96" s="57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</row>
    <row r="97" spans="1:24" ht="12.75" customHeight="1">
      <c r="A97" s="111"/>
      <c r="B97" s="112"/>
      <c r="C97" s="112"/>
      <c r="D97" s="112"/>
      <c r="E97" s="92" t="s">
        <v>347</v>
      </c>
      <c r="F97" s="50"/>
      <c r="G97" s="134"/>
      <c r="H97" s="50"/>
      <c r="I97" s="50"/>
      <c r="J97" s="50"/>
      <c r="K97" s="50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118"/>
      <c r="X97" s="57"/>
    </row>
    <row r="98" spans="1:24" ht="33.75" customHeight="1">
      <c r="A98" s="111" t="s">
        <v>193</v>
      </c>
      <c r="B98" s="112" t="s">
        <v>187</v>
      </c>
      <c r="C98" s="112" t="s">
        <v>141</v>
      </c>
      <c r="D98" s="112" t="s">
        <v>132</v>
      </c>
      <c r="E98" s="136" t="s">
        <v>367</v>
      </c>
      <c r="F98" s="50">
        <f>H98</f>
        <v>6562</v>
      </c>
      <c r="G98" s="134">
        <v>0</v>
      </c>
      <c r="H98" s="50">
        <v>6562</v>
      </c>
      <c r="I98" s="50">
        <f>K98</f>
        <v>9500</v>
      </c>
      <c r="J98" s="50"/>
      <c r="K98" s="134">
        <v>9500</v>
      </c>
      <c r="L98" s="96">
        <f>N98</f>
        <v>7500</v>
      </c>
      <c r="M98" s="96">
        <v>0</v>
      </c>
      <c r="N98" s="96">
        <v>7500</v>
      </c>
      <c r="O98" s="48">
        <f>Q98</f>
        <v>-2000</v>
      </c>
      <c r="P98" s="48">
        <v>0</v>
      </c>
      <c r="Q98" s="48">
        <f>N98-K98</f>
        <v>-2000</v>
      </c>
      <c r="R98" s="96">
        <f>T98</f>
        <v>6000</v>
      </c>
      <c r="S98" s="96">
        <v>0</v>
      </c>
      <c r="T98" s="96">
        <v>6000</v>
      </c>
      <c r="U98" s="96">
        <f>W98</f>
        <v>5500</v>
      </c>
      <c r="V98" s="96">
        <v>0</v>
      </c>
      <c r="W98" s="132">
        <v>5500</v>
      </c>
      <c r="X98" s="57"/>
    </row>
    <row r="99" spans="1:256" s="69" customFormat="1" ht="28.5" customHeight="1" hidden="1">
      <c r="A99" s="73" t="s">
        <v>194</v>
      </c>
      <c r="B99" s="74" t="s">
        <v>187</v>
      </c>
      <c r="C99" s="74" t="s">
        <v>145</v>
      </c>
      <c r="D99" s="74" t="s">
        <v>130</v>
      </c>
      <c r="E99" s="127" t="s">
        <v>195</v>
      </c>
      <c r="F99" s="116"/>
      <c r="G99" s="116"/>
      <c r="H99" s="116"/>
      <c r="I99" s="116"/>
      <c r="J99" s="116"/>
      <c r="K99" s="116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114"/>
      <c r="X99" s="57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  <c r="IV99" s="108"/>
    </row>
    <row r="100" spans="1:24" ht="12.75" customHeight="1" hidden="1">
      <c r="A100" s="111"/>
      <c r="B100" s="112"/>
      <c r="C100" s="112"/>
      <c r="D100" s="112"/>
      <c r="E100" s="92" t="s">
        <v>133</v>
      </c>
      <c r="F100" s="50"/>
      <c r="G100" s="50"/>
      <c r="H100" s="50"/>
      <c r="I100" s="50"/>
      <c r="J100" s="50"/>
      <c r="K100" s="50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118"/>
      <c r="X100" s="57"/>
    </row>
    <row r="101" spans="1:24" ht="12.75" customHeight="1" hidden="1">
      <c r="A101" s="111" t="s">
        <v>196</v>
      </c>
      <c r="B101" s="112" t="s">
        <v>187</v>
      </c>
      <c r="C101" s="112" t="s">
        <v>145</v>
      </c>
      <c r="D101" s="112" t="s">
        <v>132</v>
      </c>
      <c r="E101" s="92" t="s">
        <v>195</v>
      </c>
      <c r="F101" s="50"/>
      <c r="G101" s="50"/>
      <c r="H101" s="50"/>
      <c r="I101" s="50"/>
      <c r="J101" s="50"/>
      <c r="K101" s="50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118"/>
      <c r="X101" s="57"/>
    </row>
    <row r="102" spans="1:24" ht="12.75" customHeight="1">
      <c r="A102" s="111" t="s">
        <v>197</v>
      </c>
      <c r="B102" s="112" t="s">
        <v>198</v>
      </c>
      <c r="C102" s="112" t="s">
        <v>130</v>
      </c>
      <c r="D102" s="112" t="s">
        <v>130</v>
      </c>
      <c r="E102" s="122" t="s">
        <v>368</v>
      </c>
      <c r="F102" s="116">
        <f>F104</f>
        <v>0</v>
      </c>
      <c r="G102" s="116">
        <f>G104</f>
        <v>0</v>
      </c>
      <c r="H102" s="116">
        <f>H104</f>
        <v>0</v>
      </c>
      <c r="I102" s="116">
        <f>J102</f>
        <v>250</v>
      </c>
      <c r="J102" s="116">
        <f>J104</f>
        <v>250</v>
      </c>
      <c r="K102" s="116">
        <f>K104</f>
        <v>0</v>
      </c>
      <c r="L102" s="126">
        <f>M102+N102</f>
        <v>10500</v>
      </c>
      <c r="M102" s="126">
        <f>M104</f>
        <v>500</v>
      </c>
      <c r="N102" s="126">
        <f>N104</f>
        <v>10000</v>
      </c>
      <c r="O102" s="48">
        <f>Q102+P102</f>
        <v>10250</v>
      </c>
      <c r="P102" s="48">
        <f>P104</f>
        <v>250</v>
      </c>
      <c r="Q102" s="48">
        <f>Q104</f>
        <v>10000</v>
      </c>
      <c r="R102" s="126">
        <f>S102+T102</f>
        <v>700</v>
      </c>
      <c r="S102" s="126">
        <f>S104</f>
        <v>700</v>
      </c>
      <c r="T102" s="126">
        <f>T104</f>
        <v>0</v>
      </c>
      <c r="U102" s="126">
        <f>V102+W102</f>
        <v>1000</v>
      </c>
      <c r="V102" s="126">
        <f>V104</f>
        <v>1000</v>
      </c>
      <c r="W102" s="129">
        <f>W104</f>
        <v>0</v>
      </c>
      <c r="X102" s="57"/>
    </row>
    <row r="103" spans="1:24" ht="12.75" customHeight="1">
      <c r="A103" s="111"/>
      <c r="B103" s="112"/>
      <c r="C103" s="112"/>
      <c r="D103" s="112"/>
      <c r="E103" s="92" t="s">
        <v>352</v>
      </c>
      <c r="F103" s="50"/>
      <c r="G103" s="50"/>
      <c r="H103" s="50"/>
      <c r="I103" s="50"/>
      <c r="J103" s="50"/>
      <c r="K103" s="50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118"/>
      <c r="X103" s="57"/>
    </row>
    <row r="104" spans="1:256" s="69" customFormat="1" ht="28.5" customHeight="1">
      <c r="A104" s="73">
        <v>2720</v>
      </c>
      <c r="B104" s="74" t="s">
        <v>198</v>
      </c>
      <c r="C104" s="74">
        <v>2</v>
      </c>
      <c r="D104" s="74" t="s">
        <v>130</v>
      </c>
      <c r="E104" s="127" t="s">
        <v>369</v>
      </c>
      <c r="F104" s="50">
        <f>F106</f>
        <v>0</v>
      </c>
      <c r="G104" s="50">
        <f>G106</f>
        <v>0</v>
      </c>
      <c r="H104" s="50">
        <f>H106</f>
        <v>0</v>
      </c>
      <c r="I104" s="50">
        <f>J104</f>
        <v>250</v>
      </c>
      <c r="J104" s="50">
        <f>J106</f>
        <v>250</v>
      </c>
      <c r="K104" s="50">
        <f>K106</f>
        <v>0</v>
      </c>
      <c r="L104" s="47">
        <f>M104+N104</f>
        <v>10500</v>
      </c>
      <c r="M104" s="47">
        <v>500</v>
      </c>
      <c r="N104" s="47">
        <v>10000</v>
      </c>
      <c r="O104" s="47">
        <f>P104+Q104</f>
        <v>10250</v>
      </c>
      <c r="P104" s="47">
        <f>M104-J104</f>
        <v>250</v>
      </c>
      <c r="Q104" s="47">
        <f>N104-K104</f>
        <v>10000</v>
      </c>
      <c r="R104" s="47">
        <f>S104+T104</f>
        <v>700</v>
      </c>
      <c r="S104" s="47">
        <v>700</v>
      </c>
      <c r="T104" s="47">
        <v>0</v>
      </c>
      <c r="U104" s="47">
        <f>V104+W104</f>
        <v>1000</v>
      </c>
      <c r="V104" s="47">
        <v>1000</v>
      </c>
      <c r="W104" s="114">
        <v>0</v>
      </c>
      <c r="X104" s="57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  <c r="IP104" s="108"/>
      <c r="IQ104" s="108"/>
      <c r="IR104" s="108"/>
      <c r="IS104" s="108"/>
      <c r="IT104" s="108"/>
      <c r="IU104" s="108"/>
      <c r="IV104" s="108"/>
    </row>
    <row r="105" spans="1:24" ht="12.75" customHeight="1">
      <c r="A105" s="111"/>
      <c r="B105" s="112"/>
      <c r="C105" s="112"/>
      <c r="D105" s="112"/>
      <c r="E105" s="92" t="s">
        <v>347</v>
      </c>
      <c r="F105" s="50"/>
      <c r="G105" s="50"/>
      <c r="H105" s="50"/>
      <c r="I105" s="50"/>
      <c r="J105" s="50"/>
      <c r="K105" s="50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118"/>
      <c r="X105" s="57"/>
    </row>
    <row r="106" spans="1:24" ht="12.75" customHeight="1">
      <c r="A106" s="111">
        <v>2721</v>
      </c>
      <c r="B106" s="112" t="s">
        <v>198</v>
      </c>
      <c r="C106" s="112">
        <v>2</v>
      </c>
      <c r="D106" s="112" t="s">
        <v>132</v>
      </c>
      <c r="E106" s="40" t="s">
        <v>253</v>
      </c>
      <c r="F106" s="50">
        <v>0</v>
      </c>
      <c r="G106" s="50">
        <v>0</v>
      </c>
      <c r="H106" s="50">
        <v>0</v>
      </c>
      <c r="I106" s="50">
        <f>J106</f>
        <v>250</v>
      </c>
      <c r="J106" s="50">
        <v>250</v>
      </c>
      <c r="K106" s="50">
        <v>0</v>
      </c>
      <c r="L106" s="48">
        <v>0</v>
      </c>
      <c r="M106" s="48">
        <v>0</v>
      </c>
      <c r="N106" s="50">
        <v>0</v>
      </c>
      <c r="O106" s="48">
        <v>0</v>
      </c>
      <c r="P106" s="48">
        <v>0</v>
      </c>
      <c r="Q106" s="48"/>
      <c r="R106" s="50">
        <v>0</v>
      </c>
      <c r="S106" s="48">
        <v>0</v>
      </c>
      <c r="T106" s="48">
        <v>0</v>
      </c>
      <c r="U106" s="50">
        <v>0</v>
      </c>
      <c r="V106" s="48">
        <v>0</v>
      </c>
      <c r="W106" s="48">
        <v>0</v>
      </c>
      <c r="X106" s="57"/>
    </row>
    <row r="107" spans="1:256" s="69" customFormat="1" ht="28.5" customHeight="1" hidden="1">
      <c r="A107" s="73" t="s">
        <v>199</v>
      </c>
      <c r="B107" s="74" t="s">
        <v>198</v>
      </c>
      <c r="C107" s="74" t="s">
        <v>145</v>
      </c>
      <c r="D107" s="74" t="s">
        <v>130</v>
      </c>
      <c r="E107" s="127" t="s">
        <v>200</v>
      </c>
      <c r="F107" s="116"/>
      <c r="G107" s="116"/>
      <c r="H107" s="116"/>
      <c r="I107" s="116"/>
      <c r="J107" s="116"/>
      <c r="K107" s="116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114"/>
      <c r="X107" s="57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  <c r="IO107" s="108"/>
      <c r="IP107" s="108"/>
      <c r="IQ107" s="108"/>
      <c r="IR107" s="108"/>
      <c r="IS107" s="108"/>
      <c r="IT107" s="108"/>
      <c r="IU107" s="108"/>
      <c r="IV107" s="108"/>
    </row>
    <row r="108" spans="1:24" ht="12.75" customHeight="1" hidden="1">
      <c r="A108" s="111"/>
      <c r="B108" s="112"/>
      <c r="C108" s="112"/>
      <c r="D108" s="112"/>
      <c r="E108" s="92" t="s">
        <v>133</v>
      </c>
      <c r="F108" s="50"/>
      <c r="G108" s="50"/>
      <c r="H108" s="50"/>
      <c r="I108" s="50"/>
      <c r="J108" s="50"/>
      <c r="K108" s="50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118"/>
      <c r="X108" s="57"/>
    </row>
    <row r="109" spans="1:24" ht="12.75" customHeight="1" hidden="1">
      <c r="A109" s="111" t="s">
        <v>201</v>
      </c>
      <c r="B109" s="112" t="s">
        <v>198</v>
      </c>
      <c r="C109" s="112" t="s">
        <v>145</v>
      </c>
      <c r="D109" s="112" t="s">
        <v>132</v>
      </c>
      <c r="E109" s="92" t="s">
        <v>202</v>
      </c>
      <c r="F109" s="50"/>
      <c r="G109" s="50"/>
      <c r="H109" s="50"/>
      <c r="I109" s="50"/>
      <c r="J109" s="50"/>
      <c r="K109" s="50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118"/>
      <c r="X109" s="57"/>
    </row>
    <row r="110" spans="1:24" ht="12.75" customHeight="1">
      <c r="A110" s="111" t="s">
        <v>203</v>
      </c>
      <c r="B110" s="112" t="s">
        <v>204</v>
      </c>
      <c r="C110" s="112" t="s">
        <v>130</v>
      </c>
      <c r="D110" s="112" t="s">
        <v>130</v>
      </c>
      <c r="E110" s="122" t="s">
        <v>370</v>
      </c>
      <c r="F110" s="116">
        <f>G110+H110</f>
        <v>5251.2</v>
      </c>
      <c r="G110" s="116">
        <f>SUM(G118,G126,G131)</f>
        <v>3051.2</v>
      </c>
      <c r="H110" s="116">
        <f>H135</f>
        <v>2200</v>
      </c>
      <c r="I110" s="116">
        <f>J110+K110</f>
        <v>592920.567</v>
      </c>
      <c r="J110" s="116">
        <f>J115+J118+J126+J131</f>
        <v>4360</v>
      </c>
      <c r="K110" s="116">
        <f>K118+K135</f>
        <v>588560.567</v>
      </c>
      <c r="L110" s="116">
        <f>M110+N110</f>
        <v>158932</v>
      </c>
      <c r="M110" s="116">
        <f>M115+M118+M126+M131</f>
        <v>6060</v>
      </c>
      <c r="N110" s="116">
        <f>N118</f>
        <v>152872</v>
      </c>
      <c r="O110" s="48">
        <f>P110+Q110</f>
        <v>-433988.56700000004</v>
      </c>
      <c r="P110" s="48">
        <f>M110-J110</f>
        <v>1700</v>
      </c>
      <c r="Q110" s="48">
        <f>N110-K110</f>
        <v>-435688.56700000004</v>
      </c>
      <c r="R110" s="116">
        <f>S110+T110</f>
        <v>156190</v>
      </c>
      <c r="S110" s="116">
        <f>S115+S118+S126+S131</f>
        <v>7310</v>
      </c>
      <c r="T110" s="116">
        <f>T118</f>
        <v>148880</v>
      </c>
      <c r="U110" s="116">
        <f>V110+W110</f>
        <v>36820</v>
      </c>
      <c r="V110" s="116">
        <f>V115+V118+V126+V131</f>
        <v>21820</v>
      </c>
      <c r="W110" s="116">
        <f>W118</f>
        <v>15000</v>
      </c>
      <c r="X110" s="57"/>
    </row>
    <row r="111" spans="1:24" ht="12.75" customHeight="1">
      <c r="A111" s="111"/>
      <c r="B111" s="112"/>
      <c r="C111" s="112"/>
      <c r="D111" s="112"/>
      <c r="E111" s="92" t="s">
        <v>352</v>
      </c>
      <c r="F111" s="50"/>
      <c r="G111" s="50"/>
      <c r="H111" s="50"/>
      <c r="I111" s="50"/>
      <c r="J111" s="50"/>
      <c r="K111" s="50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118"/>
      <c r="X111" s="57"/>
    </row>
    <row r="112" spans="1:256" s="69" customFormat="1" ht="28.5" customHeight="1" hidden="1">
      <c r="A112" s="111">
        <v>2811</v>
      </c>
      <c r="B112" s="112" t="s">
        <v>264</v>
      </c>
      <c r="C112" s="112">
        <v>2</v>
      </c>
      <c r="D112" s="74" t="s">
        <v>130</v>
      </c>
      <c r="E112" s="127" t="s">
        <v>205</v>
      </c>
      <c r="F112" s="116"/>
      <c r="G112" s="116"/>
      <c r="H112" s="116"/>
      <c r="I112" s="116"/>
      <c r="J112" s="116"/>
      <c r="K112" s="116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114"/>
      <c r="X112" s="57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  <c r="IO112" s="108"/>
      <c r="IP112" s="108"/>
      <c r="IQ112" s="108"/>
      <c r="IR112" s="108"/>
      <c r="IS112" s="108"/>
      <c r="IT112" s="108"/>
      <c r="IU112" s="108"/>
      <c r="IV112" s="108"/>
    </row>
    <row r="113" spans="1:24" ht="12.75" customHeight="1" hidden="1">
      <c r="A113" s="111">
        <v>2812</v>
      </c>
      <c r="B113" s="112" t="s">
        <v>265</v>
      </c>
      <c r="C113" s="112">
        <v>3</v>
      </c>
      <c r="D113" s="112"/>
      <c r="E113" s="92" t="s">
        <v>133</v>
      </c>
      <c r="F113" s="50"/>
      <c r="G113" s="50"/>
      <c r="H113" s="50"/>
      <c r="I113" s="50"/>
      <c r="J113" s="50"/>
      <c r="K113" s="50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118"/>
      <c r="X113" s="57"/>
    </row>
    <row r="114" spans="1:24" ht="12.75" customHeight="1" hidden="1">
      <c r="A114" s="111">
        <v>2813</v>
      </c>
      <c r="B114" s="112" t="s">
        <v>266</v>
      </c>
      <c r="C114" s="112">
        <v>4</v>
      </c>
      <c r="D114" s="112" t="s">
        <v>132</v>
      </c>
      <c r="E114" s="92" t="s">
        <v>205</v>
      </c>
      <c r="F114" s="50"/>
      <c r="G114" s="50"/>
      <c r="H114" s="50"/>
      <c r="I114" s="50"/>
      <c r="J114" s="50"/>
      <c r="K114" s="50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118"/>
      <c r="X114" s="57"/>
    </row>
    <row r="115" spans="1:24" ht="12.75" customHeight="1">
      <c r="A115" s="111">
        <v>2810</v>
      </c>
      <c r="B115" s="112" t="s">
        <v>263</v>
      </c>
      <c r="C115" s="112">
        <v>1</v>
      </c>
      <c r="D115" s="112">
        <v>0</v>
      </c>
      <c r="E115" s="127" t="s">
        <v>262</v>
      </c>
      <c r="F115" s="50">
        <f>F117</f>
        <v>0</v>
      </c>
      <c r="G115" s="50">
        <f>G117</f>
        <v>0</v>
      </c>
      <c r="H115" s="50">
        <f>H117</f>
        <v>0</v>
      </c>
      <c r="I115" s="110">
        <f>J115</f>
        <v>0</v>
      </c>
      <c r="J115" s="110">
        <f>J117</f>
        <v>0</v>
      </c>
      <c r="K115" s="50">
        <f>K117</f>
        <v>0</v>
      </c>
      <c r="L115" s="126">
        <f>M115+N115</f>
        <v>250</v>
      </c>
      <c r="M115" s="126">
        <f>M117</f>
        <v>250</v>
      </c>
      <c r="N115" s="126">
        <f>N117</f>
        <v>0</v>
      </c>
      <c r="O115" s="48">
        <f>P115</f>
        <v>250</v>
      </c>
      <c r="P115" s="48">
        <f>P117</f>
        <v>250</v>
      </c>
      <c r="Q115" s="48"/>
      <c r="R115" s="126">
        <f>S115</f>
        <v>250</v>
      </c>
      <c r="S115" s="126">
        <v>250</v>
      </c>
      <c r="T115" s="126">
        <v>0</v>
      </c>
      <c r="U115" s="126">
        <f>V115</f>
        <v>250</v>
      </c>
      <c r="V115" s="126">
        <v>250</v>
      </c>
      <c r="W115" s="129">
        <v>0</v>
      </c>
      <c r="X115" s="57"/>
    </row>
    <row r="116" spans="1:24" ht="12.75" customHeight="1">
      <c r="A116" s="111"/>
      <c r="B116" s="112"/>
      <c r="C116" s="112"/>
      <c r="D116" s="112"/>
      <c r="E116" s="92" t="s">
        <v>347</v>
      </c>
      <c r="F116" s="50"/>
      <c r="G116" s="50"/>
      <c r="H116" s="50"/>
      <c r="I116" s="50"/>
      <c r="J116" s="50"/>
      <c r="K116" s="50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118"/>
      <c r="X116" s="57"/>
    </row>
    <row r="117" spans="1:24" ht="12.75" customHeight="1">
      <c r="A117" s="111">
        <v>2811</v>
      </c>
      <c r="B117" s="112" t="s">
        <v>263</v>
      </c>
      <c r="C117" s="112">
        <v>1</v>
      </c>
      <c r="D117" s="112">
        <v>1</v>
      </c>
      <c r="E117" s="40" t="s">
        <v>262</v>
      </c>
      <c r="F117" s="50">
        <v>0</v>
      </c>
      <c r="G117" s="50">
        <v>0</v>
      </c>
      <c r="H117" s="50">
        <v>0</v>
      </c>
      <c r="I117" s="50">
        <f>J117</f>
        <v>0</v>
      </c>
      <c r="J117" s="50">
        <v>0</v>
      </c>
      <c r="K117" s="50">
        <v>0</v>
      </c>
      <c r="L117" s="48">
        <f>M117+N117</f>
        <v>250</v>
      </c>
      <c r="M117" s="48">
        <v>250</v>
      </c>
      <c r="N117" s="48">
        <v>0</v>
      </c>
      <c r="O117" s="48">
        <f>P117</f>
        <v>250</v>
      </c>
      <c r="P117" s="48">
        <f>M117-J117</f>
        <v>250</v>
      </c>
      <c r="Q117" s="48"/>
      <c r="R117" s="48">
        <f>S117</f>
        <v>250</v>
      </c>
      <c r="S117" s="48">
        <v>250</v>
      </c>
      <c r="T117" s="48">
        <v>0</v>
      </c>
      <c r="U117" s="48">
        <f>V117</f>
        <v>250</v>
      </c>
      <c r="V117" s="48">
        <v>250</v>
      </c>
      <c r="W117" s="118">
        <v>0</v>
      </c>
      <c r="X117" s="57"/>
    </row>
    <row r="118" spans="1:256" s="69" customFormat="1" ht="28.5" customHeight="1">
      <c r="A118" s="73" t="s">
        <v>206</v>
      </c>
      <c r="B118" s="74" t="s">
        <v>204</v>
      </c>
      <c r="C118" s="74" t="s">
        <v>150</v>
      </c>
      <c r="D118" s="74" t="s">
        <v>130</v>
      </c>
      <c r="E118" s="127" t="s">
        <v>371</v>
      </c>
      <c r="F118" s="116">
        <f>G118</f>
        <v>2310.25</v>
      </c>
      <c r="G118" s="116">
        <f>G124</f>
        <v>2310.25</v>
      </c>
      <c r="H118" s="116"/>
      <c r="I118" s="116">
        <f>J118+K118</f>
        <v>588090.567</v>
      </c>
      <c r="J118" s="116">
        <f>J124</f>
        <v>3030</v>
      </c>
      <c r="K118" s="116">
        <f>K123+K124+K125</f>
        <v>585060.567</v>
      </c>
      <c r="L118" s="116">
        <f>M118+N118</f>
        <v>156372</v>
      </c>
      <c r="M118" s="116">
        <f>M124+M125</f>
        <v>3500</v>
      </c>
      <c r="N118" s="116">
        <f>N123+N125</f>
        <v>152872</v>
      </c>
      <c r="O118" s="47">
        <f>Q118+P118</f>
        <v>-431718.56700000004</v>
      </c>
      <c r="P118" s="47">
        <f>M118-J118</f>
        <v>470</v>
      </c>
      <c r="Q118" s="47">
        <f>N118-K118</f>
        <v>-432188.56700000004</v>
      </c>
      <c r="R118" s="80">
        <f aca="true" t="shared" si="4" ref="R118:W118">R123</f>
        <v>153380</v>
      </c>
      <c r="S118" s="80">
        <f t="shared" si="4"/>
        <v>4500</v>
      </c>
      <c r="T118" s="80">
        <f t="shared" si="4"/>
        <v>148880</v>
      </c>
      <c r="U118" s="80">
        <f t="shared" si="4"/>
        <v>34000</v>
      </c>
      <c r="V118" s="80">
        <f t="shared" si="4"/>
        <v>19000</v>
      </c>
      <c r="W118" s="117">
        <f t="shared" si="4"/>
        <v>15000</v>
      </c>
      <c r="X118" s="57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  <c r="HK118" s="108"/>
      <c r="HL118" s="108"/>
      <c r="HM118" s="108"/>
      <c r="HN118" s="108"/>
      <c r="HO118" s="108"/>
      <c r="HP118" s="108"/>
      <c r="HQ118" s="108"/>
      <c r="HR118" s="108"/>
      <c r="HS118" s="108"/>
      <c r="HT118" s="108"/>
      <c r="HU118" s="108"/>
      <c r="HV118" s="108"/>
      <c r="HW118" s="108"/>
      <c r="HX118" s="108"/>
      <c r="HY118" s="108"/>
      <c r="HZ118" s="108"/>
      <c r="IA118" s="108"/>
      <c r="IB118" s="108"/>
      <c r="IC118" s="108"/>
      <c r="ID118" s="108"/>
      <c r="IE118" s="108"/>
      <c r="IF118" s="108"/>
      <c r="IG118" s="108"/>
      <c r="IH118" s="108"/>
      <c r="II118" s="108"/>
      <c r="IJ118" s="108"/>
      <c r="IK118" s="108"/>
      <c r="IL118" s="108"/>
      <c r="IM118" s="108"/>
      <c r="IN118" s="108"/>
      <c r="IO118" s="108"/>
      <c r="IP118" s="108"/>
      <c r="IQ118" s="108"/>
      <c r="IR118" s="108"/>
      <c r="IS118" s="108"/>
      <c r="IT118" s="108"/>
      <c r="IU118" s="108"/>
      <c r="IV118" s="108"/>
    </row>
    <row r="119" spans="1:24" ht="12.75" customHeight="1">
      <c r="A119" s="111"/>
      <c r="B119" s="112"/>
      <c r="C119" s="112"/>
      <c r="D119" s="112"/>
      <c r="E119" s="92" t="s">
        <v>347</v>
      </c>
      <c r="F119" s="50"/>
      <c r="G119" s="50"/>
      <c r="H119" s="50"/>
      <c r="I119" s="50"/>
      <c r="J119" s="50"/>
      <c r="K119" s="50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118"/>
      <c r="X119" s="57"/>
    </row>
    <row r="120" spans="1:24" ht="12.75" customHeight="1" hidden="1">
      <c r="A120" s="111" t="s">
        <v>207</v>
      </c>
      <c r="B120" s="112" t="s">
        <v>204</v>
      </c>
      <c r="C120" s="112" t="s">
        <v>150</v>
      </c>
      <c r="D120" s="112" t="s">
        <v>132</v>
      </c>
      <c r="E120" s="92" t="s">
        <v>208</v>
      </c>
      <c r="F120" s="50"/>
      <c r="G120" s="50"/>
      <c r="H120" s="50"/>
      <c r="I120" s="50"/>
      <c r="J120" s="50"/>
      <c r="K120" s="50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118"/>
      <c r="X120" s="57"/>
    </row>
    <row r="121" spans="1:24" ht="12.75" customHeight="1" hidden="1">
      <c r="A121" s="111" t="s">
        <v>209</v>
      </c>
      <c r="B121" s="112" t="s">
        <v>204</v>
      </c>
      <c r="C121" s="112" t="s">
        <v>150</v>
      </c>
      <c r="D121" s="112" t="s">
        <v>150</v>
      </c>
      <c r="E121" s="92" t="s">
        <v>210</v>
      </c>
      <c r="F121" s="50"/>
      <c r="G121" s="50"/>
      <c r="H121" s="50"/>
      <c r="I121" s="50"/>
      <c r="J121" s="50"/>
      <c r="K121" s="50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118"/>
      <c r="X121" s="57"/>
    </row>
    <row r="122" spans="1:24" ht="12.75" customHeight="1" hidden="1">
      <c r="A122" s="111" t="s">
        <v>211</v>
      </c>
      <c r="B122" s="112" t="s">
        <v>204</v>
      </c>
      <c r="C122" s="112" t="s">
        <v>150</v>
      </c>
      <c r="D122" s="112" t="s">
        <v>136</v>
      </c>
      <c r="E122" s="92" t="s">
        <v>212</v>
      </c>
      <c r="F122" s="50"/>
      <c r="G122" s="50"/>
      <c r="H122" s="50"/>
      <c r="I122" s="50"/>
      <c r="J122" s="50"/>
      <c r="K122" s="50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118"/>
      <c r="X122" s="57"/>
    </row>
    <row r="123" spans="1:24" ht="12.75" customHeight="1">
      <c r="A123" s="111">
        <v>2823</v>
      </c>
      <c r="B123" s="112" t="s">
        <v>263</v>
      </c>
      <c r="C123" s="112">
        <v>2</v>
      </c>
      <c r="D123" s="112">
        <v>3</v>
      </c>
      <c r="E123" s="40" t="s">
        <v>271</v>
      </c>
      <c r="F123" s="50">
        <v>0</v>
      </c>
      <c r="G123" s="50">
        <v>0</v>
      </c>
      <c r="H123" s="50">
        <v>0</v>
      </c>
      <c r="I123" s="50">
        <f>K123</f>
        <v>552188.567</v>
      </c>
      <c r="J123" s="50"/>
      <c r="K123" s="50">
        <v>552188.567</v>
      </c>
      <c r="L123" s="48">
        <f>M123+N123</f>
        <v>120000</v>
      </c>
      <c r="M123" s="48">
        <v>0</v>
      </c>
      <c r="N123" s="48">
        <v>120000</v>
      </c>
      <c r="O123" s="48">
        <f>Q123</f>
        <v>-432188.56700000004</v>
      </c>
      <c r="P123" s="48"/>
      <c r="Q123" s="48">
        <f>N123-K123</f>
        <v>-432188.56700000004</v>
      </c>
      <c r="R123" s="48">
        <f>S123+T123</f>
        <v>153380</v>
      </c>
      <c r="S123" s="48">
        <v>4500</v>
      </c>
      <c r="T123" s="48">
        <v>148880</v>
      </c>
      <c r="U123" s="48">
        <f>V123+W123</f>
        <v>34000</v>
      </c>
      <c r="V123" s="48">
        <v>19000</v>
      </c>
      <c r="W123" s="118">
        <v>15000</v>
      </c>
      <c r="X123" s="57"/>
    </row>
    <row r="124" spans="1:24" ht="12.75" customHeight="1">
      <c r="A124" s="111" t="s">
        <v>213</v>
      </c>
      <c r="B124" s="112" t="s">
        <v>204</v>
      </c>
      <c r="C124" s="112" t="s">
        <v>150</v>
      </c>
      <c r="D124" s="112" t="s">
        <v>161</v>
      </c>
      <c r="E124" s="40" t="s">
        <v>372</v>
      </c>
      <c r="F124" s="50">
        <f>G124</f>
        <v>2310.25</v>
      </c>
      <c r="G124" s="50">
        <v>2310.25</v>
      </c>
      <c r="H124" s="50"/>
      <c r="I124" s="50">
        <f>J124+K124</f>
        <v>3030</v>
      </c>
      <c r="J124" s="50">
        <v>3030</v>
      </c>
      <c r="K124" s="50">
        <v>0</v>
      </c>
      <c r="L124" s="48">
        <f>M124</f>
        <v>3500</v>
      </c>
      <c r="M124" s="48">
        <v>3500</v>
      </c>
      <c r="N124" s="137">
        <v>0</v>
      </c>
      <c r="O124" s="48">
        <f>P124</f>
        <v>470</v>
      </c>
      <c r="P124" s="48">
        <f>M124-J124</f>
        <v>470</v>
      </c>
      <c r="Q124" s="48"/>
      <c r="R124" s="48">
        <f>S124+T124</f>
        <v>4000</v>
      </c>
      <c r="S124" s="48">
        <v>4000</v>
      </c>
      <c r="T124" s="48">
        <v>0</v>
      </c>
      <c r="U124" s="48">
        <f>V124</f>
        <v>4500</v>
      </c>
      <c r="V124" s="48">
        <v>4500</v>
      </c>
      <c r="W124" s="118">
        <v>0</v>
      </c>
      <c r="X124" s="57"/>
    </row>
    <row r="125" spans="1:24" ht="25.5" customHeight="1">
      <c r="A125" s="111">
        <v>2827</v>
      </c>
      <c r="B125" s="112" t="s">
        <v>263</v>
      </c>
      <c r="C125" s="112">
        <v>2</v>
      </c>
      <c r="D125" s="112">
        <v>7</v>
      </c>
      <c r="E125" s="40" t="s">
        <v>269</v>
      </c>
      <c r="F125" s="50"/>
      <c r="G125" s="50"/>
      <c r="H125" s="50"/>
      <c r="I125" s="50">
        <f>K125</f>
        <v>32872</v>
      </c>
      <c r="J125" s="50"/>
      <c r="K125" s="50">
        <v>32872</v>
      </c>
      <c r="L125" s="96">
        <f>M125+N125</f>
        <v>32872</v>
      </c>
      <c r="M125" s="96"/>
      <c r="N125" s="96">
        <v>32872</v>
      </c>
      <c r="O125" s="48">
        <f>Q125</f>
        <v>0</v>
      </c>
      <c r="P125" s="48"/>
      <c r="Q125" s="48">
        <f>N125-K125</f>
        <v>0</v>
      </c>
      <c r="R125" s="48"/>
      <c r="S125" s="48"/>
      <c r="T125" s="48"/>
      <c r="U125" s="48"/>
      <c r="V125" s="48"/>
      <c r="W125" s="118"/>
      <c r="X125" s="57"/>
    </row>
    <row r="126" spans="1:24" ht="24.75" customHeight="1">
      <c r="A126" s="111">
        <v>2830</v>
      </c>
      <c r="B126" s="112" t="s">
        <v>204</v>
      </c>
      <c r="C126" s="112">
        <v>3</v>
      </c>
      <c r="D126" s="112">
        <v>0</v>
      </c>
      <c r="E126" s="130" t="s">
        <v>373</v>
      </c>
      <c r="F126" s="116">
        <f>F128</f>
        <v>183.6</v>
      </c>
      <c r="G126" s="116">
        <f>G128</f>
        <v>183.6</v>
      </c>
      <c r="H126" s="50"/>
      <c r="I126" s="110">
        <f>J126</f>
        <v>420</v>
      </c>
      <c r="J126" s="110">
        <f>J128</f>
        <v>420</v>
      </c>
      <c r="K126" s="110">
        <f>K128</f>
        <v>0</v>
      </c>
      <c r="L126" s="95">
        <f>M126+N126</f>
        <v>400</v>
      </c>
      <c r="M126" s="95">
        <f>M128</f>
        <v>400</v>
      </c>
      <c r="N126" s="95">
        <f>N128</f>
        <v>0</v>
      </c>
      <c r="O126" s="48">
        <f>P126</f>
        <v>-20</v>
      </c>
      <c r="P126" s="48">
        <f>M126-J126</f>
        <v>-20</v>
      </c>
      <c r="Q126" s="48"/>
      <c r="R126" s="95">
        <f>S126</f>
        <v>250</v>
      </c>
      <c r="S126" s="95">
        <f>S128</f>
        <v>250</v>
      </c>
      <c r="T126" s="95">
        <f>T128</f>
        <v>0</v>
      </c>
      <c r="U126" s="95">
        <f>V126</f>
        <v>250</v>
      </c>
      <c r="V126" s="95">
        <f>V128</f>
        <v>250</v>
      </c>
      <c r="W126" s="131">
        <f>W128</f>
        <v>0</v>
      </c>
      <c r="X126" s="57"/>
    </row>
    <row r="127" spans="1:24" ht="12.75" customHeight="1">
      <c r="A127" s="111"/>
      <c r="B127" s="112"/>
      <c r="C127" s="112"/>
      <c r="D127" s="112"/>
      <c r="E127" s="92" t="s">
        <v>374</v>
      </c>
      <c r="F127" s="50"/>
      <c r="G127" s="50"/>
      <c r="H127" s="50"/>
      <c r="I127" s="50"/>
      <c r="J127" s="50"/>
      <c r="K127" s="50"/>
      <c r="L127" s="48"/>
      <c r="M127" s="48"/>
      <c r="N127" s="48"/>
      <c r="O127" s="48"/>
      <c r="P127" s="48"/>
      <c r="Q127" s="48"/>
      <c r="R127" s="96"/>
      <c r="S127" s="96"/>
      <c r="T127" s="96"/>
      <c r="U127" s="96"/>
      <c r="V127" s="96"/>
      <c r="W127" s="132"/>
      <c r="X127" s="57"/>
    </row>
    <row r="128" spans="1:24" ht="18" customHeight="1">
      <c r="A128" s="111">
        <v>2833</v>
      </c>
      <c r="B128" s="112" t="s">
        <v>204</v>
      </c>
      <c r="C128" s="112">
        <v>3</v>
      </c>
      <c r="D128" s="112">
        <v>3</v>
      </c>
      <c r="E128" s="40" t="s">
        <v>254</v>
      </c>
      <c r="F128" s="50">
        <f>G128</f>
        <v>183.6</v>
      </c>
      <c r="G128" s="50">
        <v>183.6</v>
      </c>
      <c r="H128" s="50"/>
      <c r="I128" s="50">
        <f>J128</f>
        <v>420</v>
      </c>
      <c r="J128" s="50">
        <v>420</v>
      </c>
      <c r="K128" s="50">
        <v>0</v>
      </c>
      <c r="L128" s="96">
        <f>M128+N128</f>
        <v>400</v>
      </c>
      <c r="M128" s="96">
        <v>400</v>
      </c>
      <c r="N128" s="96">
        <v>0</v>
      </c>
      <c r="O128" s="48"/>
      <c r="P128" s="48"/>
      <c r="Q128" s="48"/>
      <c r="R128" s="96">
        <f>S128</f>
        <v>250</v>
      </c>
      <c r="S128" s="96">
        <v>250</v>
      </c>
      <c r="T128" s="96">
        <v>0</v>
      </c>
      <c r="U128" s="96">
        <f>V128</f>
        <v>250</v>
      </c>
      <c r="V128" s="96">
        <v>250</v>
      </c>
      <c r="W128" s="132">
        <v>0</v>
      </c>
      <c r="X128" s="57"/>
    </row>
    <row r="129" spans="1:24" ht="12.75" customHeight="1" hidden="1">
      <c r="A129" s="111"/>
      <c r="B129" s="112"/>
      <c r="C129" s="112"/>
      <c r="D129" s="112"/>
      <c r="E129" s="92"/>
      <c r="F129" s="50"/>
      <c r="G129" s="50"/>
      <c r="H129" s="50"/>
      <c r="I129" s="50"/>
      <c r="J129" s="50"/>
      <c r="K129" s="50"/>
      <c r="L129" s="48"/>
      <c r="M129" s="48"/>
      <c r="N129" s="48"/>
      <c r="O129" s="48"/>
      <c r="P129" s="48"/>
      <c r="Q129" s="48"/>
      <c r="R129" s="48"/>
      <c r="S129" s="48"/>
      <c r="T129" s="47"/>
      <c r="U129" s="48"/>
      <c r="V129" s="48"/>
      <c r="W129" s="118"/>
      <c r="X129" s="57"/>
    </row>
    <row r="130" spans="1:24" ht="12.75" customHeight="1" hidden="1">
      <c r="A130" s="111"/>
      <c r="B130" s="112"/>
      <c r="C130" s="112"/>
      <c r="D130" s="112"/>
      <c r="E130" s="92"/>
      <c r="F130" s="50"/>
      <c r="G130" s="50"/>
      <c r="H130" s="50"/>
      <c r="I130" s="50"/>
      <c r="J130" s="50"/>
      <c r="K130" s="50"/>
      <c r="L130" s="48"/>
      <c r="M130" s="48"/>
      <c r="N130" s="48"/>
      <c r="O130" s="48"/>
      <c r="P130" s="48"/>
      <c r="Q130" s="48"/>
      <c r="R130" s="48"/>
      <c r="S130" s="48"/>
      <c r="T130" s="47"/>
      <c r="U130" s="48"/>
      <c r="V130" s="48"/>
      <c r="W130" s="118"/>
      <c r="X130" s="57"/>
    </row>
    <row r="131" spans="1:256" s="69" customFormat="1" ht="28.5" customHeight="1">
      <c r="A131" s="73" t="s">
        <v>214</v>
      </c>
      <c r="B131" s="74" t="s">
        <v>204</v>
      </c>
      <c r="C131" s="74" t="s">
        <v>161</v>
      </c>
      <c r="D131" s="74" t="s">
        <v>130</v>
      </c>
      <c r="E131" s="127" t="s">
        <v>375</v>
      </c>
      <c r="F131" s="116">
        <f>G131</f>
        <v>557.35</v>
      </c>
      <c r="G131" s="116">
        <f>G133+G134</f>
        <v>557.35</v>
      </c>
      <c r="H131" s="116"/>
      <c r="I131" s="116">
        <f>J131</f>
        <v>910</v>
      </c>
      <c r="J131" s="116">
        <f>J133+J134</f>
        <v>910</v>
      </c>
      <c r="K131" s="116">
        <f>K133</f>
        <v>0</v>
      </c>
      <c r="L131" s="80">
        <f>M131+N131</f>
        <v>1910</v>
      </c>
      <c r="M131" s="80">
        <f>M133+M134</f>
        <v>1910</v>
      </c>
      <c r="N131" s="80">
        <f>N133+N134</f>
        <v>0</v>
      </c>
      <c r="O131" s="47">
        <f>P131</f>
        <v>1000</v>
      </c>
      <c r="P131" s="47">
        <f>P133+P134</f>
        <v>1000</v>
      </c>
      <c r="Q131" s="47"/>
      <c r="R131" s="80">
        <f>S131+T131</f>
        <v>2310</v>
      </c>
      <c r="S131" s="80">
        <f>S133+S134</f>
        <v>2310</v>
      </c>
      <c r="T131" s="95">
        <f>T133+T134</f>
        <v>0</v>
      </c>
      <c r="U131" s="80">
        <f>V131+W131</f>
        <v>2320</v>
      </c>
      <c r="V131" s="80">
        <f>V133+V134</f>
        <v>2320</v>
      </c>
      <c r="W131" s="80">
        <f>W133+W134</f>
        <v>0</v>
      </c>
      <c r="X131" s="57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/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  <c r="II131" s="108"/>
      <c r="IJ131" s="108"/>
      <c r="IK131" s="108"/>
      <c r="IL131" s="108"/>
      <c r="IM131" s="108"/>
      <c r="IN131" s="108"/>
      <c r="IO131" s="108"/>
      <c r="IP131" s="108"/>
      <c r="IQ131" s="108"/>
      <c r="IR131" s="108"/>
      <c r="IS131" s="108"/>
      <c r="IT131" s="108"/>
      <c r="IU131" s="108"/>
      <c r="IV131" s="108"/>
    </row>
    <row r="132" spans="1:24" ht="12.75" customHeight="1">
      <c r="A132" s="111"/>
      <c r="B132" s="112"/>
      <c r="C132" s="112"/>
      <c r="D132" s="112"/>
      <c r="E132" s="92" t="s">
        <v>347</v>
      </c>
      <c r="F132" s="50"/>
      <c r="G132" s="50"/>
      <c r="H132" s="50"/>
      <c r="I132" s="50"/>
      <c r="J132" s="50"/>
      <c r="K132" s="50"/>
      <c r="L132" s="48"/>
      <c r="M132" s="48"/>
      <c r="N132" s="48"/>
      <c r="O132" s="48"/>
      <c r="P132" s="48"/>
      <c r="Q132" s="48"/>
      <c r="R132" s="48"/>
      <c r="S132" s="48"/>
      <c r="T132" s="47"/>
      <c r="U132" s="48"/>
      <c r="V132" s="48"/>
      <c r="W132" s="118"/>
      <c r="X132" s="57"/>
    </row>
    <row r="133" spans="1:24" ht="24.75" customHeight="1">
      <c r="A133" s="111">
        <v>2842</v>
      </c>
      <c r="B133" s="112" t="s">
        <v>204</v>
      </c>
      <c r="C133" s="112" t="s">
        <v>161</v>
      </c>
      <c r="D133" s="112">
        <v>2</v>
      </c>
      <c r="E133" s="92" t="s">
        <v>376</v>
      </c>
      <c r="F133" s="50">
        <f>G133</f>
        <v>107.35</v>
      </c>
      <c r="G133" s="50">
        <v>107.35</v>
      </c>
      <c r="H133" s="50"/>
      <c r="I133" s="50">
        <f>J133</f>
        <v>110</v>
      </c>
      <c r="J133" s="50">
        <v>110</v>
      </c>
      <c r="K133" s="50">
        <v>0</v>
      </c>
      <c r="L133" s="48">
        <f>M133+N133</f>
        <v>1110</v>
      </c>
      <c r="M133" s="48">
        <v>1110</v>
      </c>
      <c r="N133" s="48">
        <v>0</v>
      </c>
      <c r="O133" s="48">
        <f>P133</f>
        <v>1000</v>
      </c>
      <c r="P133" s="48">
        <f>M133-J133</f>
        <v>1000</v>
      </c>
      <c r="Q133" s="48"/>
      <c r="R133" s="48">
        <f>S133+T133</f>
        <v>1110</v>
      </c>
      <c r="S133" s="48">
        <v>1110</v>
      </c>
      <c r="T133" s="96">
        <v>0</v>
      </c>
      <c r="U133" s="48">
        <f>V133</f>
        <v>1120</v>
      </c>
      <c r="V133" s="48">
        <v>1120</v>
      </c>
      <c r="W133" s="118">
        <v>0</v>
      </c>
      <c r="X133" s="57"/>
    </row>
    <row r="134" spans="1:24" ht="12.75" customHeight="1">
      <c r="A134" s="111" t="s">
        <v>215</v>
      </c>
      <c r="B134" s="112" t="s">
        <v>204</v>
      </c>
      <c r="C134" s="112" t="s">
        <v>161</v>
      </c>
      <c r="D134" s="112" t="s">
        <v>136</v>
      </c>
      <c r="E134" s="92" t="s">
        <v>377</v>
      </c>
      <c r="F134" s="50">
        <v>550</v>
      </c>
      <c r="G134" s="50">
        <v>450</v>
      </c>
      <c r="H134" s="50"/>
      <c r="I134" s="50">
        <f>J134</f>
        <v>800</v>
      </c>
      <c r="J134" s="50">
        <v>800</v>
      </c>
      <c r="K134" s="50">
        <v>0</v>
      </c>
      <c r="L134" s="48">
        <f>M134+N134</f>
        <v>800</v>
      </c>
      <c r="M134" s="48">
        <v>800</v>
      </c>
      <c r="N134" s="48">
        <v>0</v>
      </c>
      <c r="O134" s="48">
        <f>P134</f>
        <v>0</v>
      </c>
      <c r="P134" s="48">
        <f>M134-J134</f>
        <v>0</v>
      </c>
      <c r="Q134" s="48"/>
      <c r="R134" s="95">
        <f>S134+T134</f>
        <v>1200</v>
      </c>
      <c r="S134" s="95">
        <v>1200</v>
      </c>
      <c r="T134" s="95">
        <v>0</v>
      </c>
      <c r="U134" s="95">
        <f>V134</f>
        <v>1200</v>
      </c>
      <c r="V134" s="95">
        <v>1200</v>
      </c>
      <c r="W134" s="131">
        <v>0</v>
      </c>
      <c r="X134" s="57"/>
    </row>
    <row r="135" spans="1:24" ht="24" customHeight="1">
      <c r="A135" s="111">
        <v>2850</v>
      </c>
      <c r="B135" s="112" t="s">
        <v>263</v>
      </c>
      <c r="C135" s="112">
        <v>5</v>
      </c>
      <c r="D135" s="112">
        <v>0</v>
      </c>
      <c r="E135" s="127" t="s">
        <v>270</v>
      </c>
      <c r="F135" s="110">
        <f>H135</f>
        <v>2200</v>
      </c>
      <c r="G135" s="110"/>
      <c r="H135" s="110">
        <f>H137</f>
        <v>2200</v>
      </c>
      <c r="I135" s="110">
        <f>K135</f>
        <v>3500</v>
      </c>
      <c r="J135" s="110"/>
      <c r="K135" s="110">
        <f>K137</f>
        <v>3500</v>
      </c>
      <c r="L135" s="95">
        <f>L137</f>
        <v>5000</v>
      </c>
      <c r="M135" s="95">
        <f>M137</f>
        <v>0</v>
      </c>
      <c r="N135" s="95">
        <f>N137</f>
        <v>5000</v>
      </c>
      <c r="O135" s="48">
        <f>Q135</f>
        <v>1500</v>
      </c>
      <c r="P135" s="48"/>
      <c r="Q135" s="48">
        <f>Q137</f>
        <v>1500</v>
      </c>
      <c r="R135" s="95">
        <f>T135</f>
        <v>5000</v>
      </c>
      <c r="S135" s="95">
        <v>0</v>
      </c>
      <c r="T135" s="95">
        <f>T137</f>
        <v>5000</v>
      </c>
      <c r="U135" s="95">
        <f>V135+W135</f>
        <v>0</v>
      </c>
      <c r="V135" s="95">
        <f>V137</f>
        <v>0</v>
      </c>
      <c r="W135" s="131">
        <f>W137</f>
        <v>0</v>
      </c>
      <c r="X135" s="57"/>
    </row>
    <row r="136" spans="1:24" ht="12.75" customHeight="1">
      <c r="A136" s="111"/>
      <c r="B136" s="112"/>
      <c r="C136" s="112"/>
      <c r="D136" s="112"/>
      <c r="E136" s="92" t="s">
        <v>347</v>
      </c>
      <c r="F136" s="50"/>
      <c r="G136" s="50"/>
      <c r="H136" s="50"/>
      <c r="I136" s="50"/>
      <c r="J136" s="50"/>
      <c r="K136" s="50"/>
      <c r="L136" s="96"/>
      <c r="M136" s="96"/>
      <c r="N136" s="96"/>
      <c r="O136" s="48"/>
      <c r="P136" s="48"/>
      <c r="Q136" s="48"/>
      <c r="R136" s="48"/>
      <c r="S136" s="48"/>
      <c r="T136" s="48"/>
      <c r="U136" s="48"/>
      <c r="V136" s="48"/>
      <c r="W136" s="118"/>
      <c r="X136" s="57"/>
    </row>
    <row r="137" spans="1:24" ht="23.25" customHeight="1">
      <c r="A137" s="111">
        <v>2851</v>
      </c>
      <c r="B137" s="112" t="s">
        <v>263</v>
      </c>
      <c r="C137" s="112">
        <v>5</v>
      </c>
      <c r="D137" s="112">
        <v>1</v>
      </c>
      <c r="E137" s="92" t="s">
        <v>270</v>
      </c>
      <c r="F137" s="50">
        <f>H137</f>
        <v>2200</v>
      </c>
      <c r="G137" s="50"/>
      <c r="H137" s="50">
        <v>2200</v>
      </c>
      <c r="I137" s="50">
        <f>K137</f>
        <v>3500</v>
      </c>
      <c r="J137" s="50"/>
      <c r="K137" s="50">
        <v>3500</v>
      </c>
      <c r="L137" s="96">
        <f>N137</f>
        <v>5000</v>
      </c>
      <c r="M137" s="96">
        <v>0</v>
      </c>
      <c r="N137" s="96">
        <v>5000</v>
      </c>
      <c r="O137" s="48">
        <f>P137+Q137</f>
        <v>1500</v>
      </c>
      <c r="P137" s="48"/>
      <c r="Q137" s="48">
        <f>N137-K137</f>
        <v>1500</v>
      </c>
      <c r="R137" s="48">
        <f>T137</f>
        <v>5000</v>
      </c>
      <c r="S137" s="96">
        <v>0</v>
      </c>
      <c r="T137" s="96">
        <v>5000</v>
      </c>
      <c r="U137" s="96">
        <f>W137</f>
        <v>0</v>
      </c>
      <c r="V137" s="96">
        <v>0</v>
      </c>
      <c r="W137" s="132">
        <v>0</v>
      </c>
      <c r="X137" s="57"/>
    </row>
    <row r="138" spans="1:24" ht="12.75" customHeight="1">
      <c r="A138" s="111" t="s">
        <v>216</v>
      </c>
      <c r="B138" s="112" t="s">
        <v>217</v>
      </c>
      <c r="C138" s="112" t="s">
        <v>130</v>
      </c>
      <c r="D138" s="112" t="s">
        <v>130</v>
      </c>
      <c r="E138" s="122" t="s">
        <v>378</v>
      </c>
      <c r="F138" s="116">
        <f>G138+H138</f>
        <v>272456.059</v>
      </c>
      <c r="G138" s="116">
        <f>G140+G144+G148</f>
        <v>58949.448000000004</v>
      </c>
      <c r="H138" s="116">
        <f>H140</f>
        <v>213506.611</v>
      </c>
      <c r="I138" s="116">
        <f>J138+K138</f>
        <v>217543.60000000003</v>
      </c>
      <c r="J138" s="116">
        <f>J140+J144+J148</f>
        <v>153254.90000000002</v>
      </c>
      <c r="K138" s="116">
        <f>K140</f>
        <v>64288.7</v>
      </c>
      <c r="L138" s="116">
        <f>M138+N138</f>
        <v>188440</v>
      </c>
      <c r="M138" s="116">
        <f>M140+M144+M148</f>
        <v>163440</v>
      </c>
      <c r="N138" s="116">
        <f>N140</f>
        <v>25000</v>
      </c>
      <c r="O138" s="48">
        <f>P138+Q138</f>
        <v>-29103.60000000002</v>
      </c>
      <c r="P138" s="48">
        <f>M138-J138</f>
        <v>10185.099999999977</v>
      </c>
      <c r="Q138" s="48">
        <f>N138-K138</f>
        <v>-39288.7</v>
      </c>
      <c r="R138" s="116">
        <f>S138+T138</f>
        <v>192940</v>
      </c>
      <c r="S138" s="116">
        <f>S140+S144+S148</f>
        <v>185440</v>
      </c>
      <c r="T138" s="116">
        <f>T140</f>
        <v>7500</v>
      </c>
      <c r="U138" s="116">
        <f>V138+W138</f>
        <v>197650</v>
      </c>
      <c r="V138" s="116">
        <f>V140+V144+V148</f>
        <v>190650</v>
      </c>
      <c r="W138" s="116">
        <f>W140</f>
        <v>7000</v>
      </c>
      <c r="X138" s="57"/>
    </row>
    <row r="139" spans="1:24" ht="12.75" customHeight="1">
      <c r="A139" s="111"/>
      <c r="B139" s="112"/>
      <c r="C139" s="112"/>
      <c r="D139" s="112"/>
      <c r="E139" s="92" t="s">
        <v>352</v>
      </c>
      <c r="F139" s="50"/>
      <c r="G139" s="50"/>
      <c r="H139" s="50"/>
      <c r="I139" s="50"/>
      <c r="J139" s="50"/>
      <c r="K139" s="50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118"/>
      <c r="X139" s="57"/>
    </row>
    <row r="140" spans="1:256" s="69" customFormat="1" ht="28.5" customHeight="1">
      <c r="A140" s="73" t="s">
        <v>218</v>
      </c>
      <c r="B140" s="74" t="s">
        <v>217</v>
      </c>
      <c r="C140" s="74" t="s">
        <v>132</v>
      </c>
      <c r="D140" s="74" t="s">
        <v>130</v>
      </c>
      <c r="E140" s="127" t="s">
        <v>379</v>
      </c>
      <c r="F140" s="116">
        <f>G140+H140</f>
        <v>243084.864</v>
      </c>
      <c r="G140" s="116">
        <f>G142</f>
        <v>29578.253</v>
      </c>
      <c r="H140" s="116">
        <f>H142</f>
        <v>213506.611</v>
      </c>
      <c r="I140" s="116">
        <f>J140+K140</f>
        <v>168506.8</v>
      </c>
      <c r="J140" s="116">
        <f>J142</f>
        <v>104218.1</v>
      </c>
      <c r="K140" s="116">
        <f>K142</f>
        <v>64288.7</v>
      </c>
      <c r="L140" s="116">
        <f>M140+N140</f>
        <v>150000</v>
      </c>
      <c r="M140" s="116">
        <f>M142</f>
        <v>125000</v>
      </c>
      <c r="N140" s="116">
        <f>N142</f>
        <v>25000</v>
      </c>
      <c r="O140" s="47">
        <f>P140+Q140</f>
        <v>-18506.800000000003</v>
      </c>
      <c r="P140" s="47">
        <f>P142</f>
        <v>20781.899999999994</v>
      </c>
      <c r="Q140" s="47">
        <f>Q142</f>
        <v>-39288.7</v>
      </c>
      <c r="R140" s="47">
        <f>R142</f>
        <v>152500</v>
      </c>
      <c r="S140" s="47">
        <f>S142</f>
        <v>145000</v>
      </c>
      <c r="T140" s="47">
        <f>T142</f>
        <v>7500</v>
      </c>
      <c r="U140" s="47">
        <f>V140+W140</f>
        <v>157000</v>
      </c>
      <c r="V140" s="47">
        <f>V142</f>
        <v>150000</v>
      </c>
      <c r="W140" s="114">
        <f>W142</f>
        <v>7000</v>
      </c>
      <c r="X140" s="57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  <c r="IP140" s="108"/>
      <c r="IQ140" s="108"/>
      <c r="IR140" s="108"/>
      <c r="IS140" s="108"/>
      <c r="IT140" s="108"/>
      <c r="IU140" s="108"/>
      <c r="IV140" s="108"/>
    </row>
    <row r="141" spans="1:24" ht="12.75" customHeight="1">
      <c r="A141" s="111"/>
      <c r="B141" s="112"/>
      <c r="C141" s="112"/>
      <c r="D141" s="112"/>
      <c r="E141" s="92" t="s">
        <v>347</v>
      </c>
      <c r="F141" s="50"/>
      <c r="G141" s="50"/>
      <c r="H141" s="50"/>
      <c r="I141" s="50"/>
      <c r="J141" s="50"/>
      <c r="K141" s="50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118"/>
      <c r="X141" s="57"/>
    </row>
    <row r="142" spans="1:24" ht="12.75" customHeight="1">
      <c r="A142" s="111" t="s">
        <v>219</v>
      </c>
      <c r="B142" s="112" t="s">
        <v>217</v>
      </c>
      <c r="C142" s="112" t="s">
        <v>132</v>
      </c>
      <c r="D142" s="112" t="s">
        <v>132</v>
      </c>
      <c r="E142" s="92" t="s">
        <v>380</v>
      </c>
      <c r="F142" s="50">
        <f>G142+H142</f>
        <v>243084.864</v>
      </c>
      <c r="G142" s="50">
        <v>29578.253</v>
      </c>
      <c r="H142" s="50">
        <v>213506.611</v>
      </c>
      <c r="I142" s="50">
        <f>J142+K142</f>
        <v>168506.8</v>
      </c>
      <c r="J142" s="50">
        <v>104218.1</v>
      </c>
      <c r="K142" s="50">
        <v>64288.7</v>
      </c>
      <c r="L142" s="48">
        <f>M142+N142</f>
        <v>150000</v>
      </c>
      <c r="M142" s="48">
        <v>125000</v>
      </c>
      <c r="N142" s="48">
        <v>25000</v>
      </c>
      <c r="O142" s="48">
        <f>P142+Q142</f>
        <v>-18506.800000000003</v>
      </c>
      <c r="P142" s="48">
        <f>M142-J142</f>
        <v>20781.899999999994</v>
      </c>
      <c r="Q142" s="48">
        <f>N142-K142</f>
        <v>-39288.7</v>
      </c>
      <c r="R142" s="48">
        <f>S142+T142</f>
        <v>152500</v>
      </c>
      <c r="S142" s="48">
        <v>145000</v>
      </c>
      <c r="T142" s="48">
        <v>7500</v>
      </c>
      <c r="U142" s="48">
        <f>V142+W142</f>
        <v>157000</v>
      </c>
      <c r="V142" s="48">
        <v>150000</v>
      </c>
      <c r="W142" s="118">
        <v>7000</v>
      </c>
      <c r="X142" s="57"/>
    </row>
    <row r="143" spans="1:24" ht="12.75" customHeight="1">
      <c r="A143" s="111" t="s">
        <v>220</v>
      </c>
      <c r="B143" s="112" t="s">
        <v>217</v>
      </c>
      <c r="C143" s="112" t="s">
        <v>132</v>
      </c>
      <c r="D143" s="112" t="s">
        <v>150</v>
      </c>
      <c r="E143" s="92" t="s">
        <v>381</v>
      </c>
      <c r="F143" s="50"/>
      <c r="G143" s="50"/>
      <c r="H143" s="50"/>
      <c r="I143" s="50"/>
      <c r="J143" s="50"/>
      <c r="K143" s="50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118"/>
      <c r="X143" s="57"/>
    </row>
    <row r="144" spans="1:256" s="69" customFormat="1" ht="28.5" customHeight="1">
      <c r="A144" s="73" t="s">
        <v>221</v>
      </c>
      <c r="B144" s="74" t="s">
        <v>217</v>
      </c>
      <c r="C144" s="74" t="s">
        <v>150</v>
      </c>
      <c r="D144" s="74" t="s">
        <v>130</v>
      </c>
      <c r="E144" s="127" t="s">
        <v>382</v>
      </c>
      <c r="F144" s="116">
        <f>G144</f>
        <v>2624.604</v>
      </c>
      <c r="G144" s="116">
        <f>G147</f>
        <v>2624.604</v>
      </c>
      <c r="H144" s="116"/>
      <c r="I144" s="116">
        <f aca="true" t="shared" si="5" ref="I144:N144">I147</f>
        <v>14101.6</v>
      </c>
      <c r="J144" s="116">
        <f t="shared" si="5"/>
        <v>14101.6</v>
      </c>
      <c r="K144" s="116">
        <f t="shared" si="5"/>
        <v>0</v>
      </c>
      <c r="L144" s="80">
        <f t="shared" si="5"/>
        <v>2500</v>
      </c>
      <c r="M144" s="80">
        <f t="shared" si="5"/>
        <v>2500</v>
      </c>
      <c r="N144" s="80">
        <f t="shared" si="5"/>
        <v>0</v>
      </c>
      <c r="O144" s="47">
        <f>P144</f>
        <v>-11601.6</v>
      </c>
      <c r="P144" s="47">
        <f>P147</f>
        <v>-11601.6</v>
      </c>
      <c r="Q144" s="47">
        <f>Q147</f>
        <v>0</v>
      </c>
      <c r="R144" s="47">
        <f>S144+T144</f>
        <v>3500</v>
      </c>
      <c r="S144" s="47">
        <f>S147</f>
        <v>3500</v>
      </c>
      <c r="T144" s="47">
        <f>T147</f>
        <v>0</v>
      </c>
      <c r="U144" s="47">
        <f>V144+W144</f>
        <v>3500</v>
      </c>
      <c r="V144" s="47">
        <f>V147</f>
        <v>3500</v>
      </c>
      <c r="W144" s="114">
        <f>W147</f>
        <v>0</v>
      </c>
      <c r="X144" s="57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  <c r="IP144" s="108"/>
      <c r="IQ144" s="108"/>
      <c r="IR144" s="108"/>
      <c r="IS144" s="108"/>
      <c r="IT144" s="108"/>
      <c r="IU144" s="108"/>
      <c r="IV144" s="108"/>
    </row>
    <row r="145" spans="1:24" ht="12.75" customHeight="1">
      <c r="A145" s="111"/>
      <c r="B145" s="112"/>
      <c r="C145" s="112"/>
      <c r="D145" s="112"/>
      <c r="E145" s="92" t="s">
        <v>383</v>
      </c>
      <c r="F145" s="50"/>
      <c r="G145" s="50"/>
      <c r="H145" s="50"/>
      <c r="I145" s="50"/>
      <c r="J145" s="50"/>
      <c r="K145" s="50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118"/>
      <c r="X145" s="57"/>
    </row>
    <row r="146" spans="1:24" ht="12.75" customHeight="1">
      <c r="A146" s="111" t="s">
        <v>222</v>
      </c>
      <c r="B146" s="112" t="s">
        <v>217</v>
      </c>
      <c r="C146" s="112" t="s">
        <v>150</v>
      </c>
      <c r="D146" s="112" t="s">
        <v>132</v>
      </c>
      <c r="E146" s="92" t="s">
        <v>384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48">
        <v>0</v>
      </c>
      <c r="M146" s="48">
        <v>0</v>
      </c>
      <c r="N146" s="48">
        <v>0</v>
      </c>
      <c r="O146" s="48"/>
      <c r="P146" s="48"/>
      <c r="Q146" s="48"/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118">
        <v>0</v>
      </c>
      <c r="X146" s="57"/>
    </row>
    <row r="147" spans="1:24" ht="12.75" customHeight="1">
      <c r="A147" s="111" t="s">
        <v>223</v>
      </c>
      <c r="B147" s="112" t="s">
        <v>217</v>
      </c>
      <c r="C147" s="112" t="s">
        <v>150</v>
      </c>
      <c r="D147" s="112" t="s">
        <v>150</v>
      </c>
      <c r="E147" s="92" t="s">
        <v>385</v>
      </c>
      <c r="F147" s="50">
        <f>G147</f>
        <v>2624.604</v>
      </c>
      <c r="G147" s="50">
        <v>2624.604</v>
      </c>
      <c r="H147" s="50">
        <v>0</v>
      </c>
      <c r="I147" s="50">
        <f>J147</f>
        <v>14101.6</v>
      </c>
      <c r="J147" s="50">
        <v>14101.6</v>
      </c>
      <c r="K147" s="50">
        <v>0</v>
      </c>
      <c r="L147" s="48">
        <f>M147+N147</f>
        <v>2500</v>
      </c>
      <c r="M147" s="48">
        <v>2500</v>
      </c>
      <c r="N147" s="48">
        <v>0</v>
      </c>
      <c r="O147" s="48">
        <f>P147+Q147</f>
        <v>-11601.6</v>
      </c>
      <c r="P147" s="48">
        <f>M147-J147</f>
        <v>-11601.6</v>
      </c>
      <c r="Q147" s="48">
        <f>N147-K147</f>
        <v>0</v>
      </c>
      <c r="R147" s="48">
        <f>S147+T147</f>
        <v>3500</v>
      </c>
      <c r="S147" s="48">
        <v>3500</v>
      </c>
      <c r="T147" s="48">
        <v>0</v>
      </c>
      <c r="U147" s="48">
        <f>V147+W147</f>
        <v>3500</v>
      </c>
      <c r="V147" s="48">
        <v>3500</v>
      </c>
      <c r="W147" s="118">
        <v>0</v>
      </c>
      <c r="X147" s="57"/>
    </row>
    <row r="148" spans="1:256" s="69" customFormat="1" ht="28.5" customHeight="1">
      <c r="A148" s="73" t="s">
        <v>224</v>
      </c>
      <c r="B148" s="74" t="s">
        <v>217</v>
      </c>
      <c r="C148" s="74" t="s">
        <v>141</v>
      </c>
      <c r="D148" s="74" t="s">
        <v>130</v>
      </c>
      <c r="E148" s="127" t="s">
        <v>386</v>
      </c>
      <c r="F148" s="116">
        <f>G148</f>
        <v>26746.591</v>
      </c>
      <c r="G148" s="116">
        <f>G150+G151</f>
        <v>26746.591</v>
      </c>
      <c r="H148" s="116"/>
      <c r="I148" s="116">
        <f>J148</f>
        <v>34935.2</v>
      </c>
      <c r="J148" s="116">
        <f>J150+J151</f>
        <v>34935.2</v>
      </c>
      <c r="K148" s="116">
        <f>K150+K151</f>
        <v>0</v>
      </c>
      <c r="L148" s="116">
        <f>M148</f>
        <v>35940</v>
      </c>
      <c r="M148" s="116">
        <f>M150+M151</f>
        <v>35940</v>
      </c>
      <c r="N148" s="116">
        <f>N150+N151</f>
        <v>0</v>
      </c>
      <c r="O148" s="47">
        <f>P148</f>
        <v>1004.8000000000029</v>
      </c>
      <c r="P148" s="47">
        <f>P150+P151</f>
        <v>1004.8000000000029</v>
      </c>
      <c r="Q148" s="47"/>
      <c r="R148" s="116">
        <f>S148</f>
        <v>36940</v>
      </c>
      <c r="S148" s="116">
        <f>S150+S151</f>
        <v>36940</v>
      </c>
      <c r="T148" s="116">
        <f>T150+T151</f>
        <v>0</v>
      </c>
      <c r="U148" s="116">
        <f>V148</f>
        <v>37150</v>
      </c>
      <c r="V148" s="116">
        <f>V150+V151</f>
        <v>37150</v>
      </c>
      <c r="W148" s="116">
        <f>W150+W151</f>
        <v>0</v>
      </c>
      <c r="X148" s="57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08"/>
      <c r="FE148" s="108"/>
      <c r="FF148" s="108"/>
      <c r="FG148" s="108"/>
      <c r="FH148" s="108"/>
      <c r="FI148" s="108"/>
      <c r="FJ148" s="108"/>
      <c r="FK148" s="108"/>
      <c r="FL148" s="108"/>
      <c r="FM148" s="108"/>
      <c r="FN148" s="108"/>
      <c r="FO148" s="108"/>
      <c r="FP148" s="108"/>
      <c r="FQ148" s="108"/>
      <c r="FR148" s="108"/>
      <c r="FS148" s="108"/>
      <c r="FT148" s="108"/>
      <c r="FU148" s="108"/>
      <c r="FV148" s="108"/>
      <c r="FW148" s="108"/>
      <c r="FX148" s="108"/>
      <c r="FY148" s="108"/>
      <c r="FZ148" s="108"/>
      <c r="GA148" s="108"/>
      <c r="GB148" s="108"/>
      <c r="GC148" s="108"/>
      <c r="GD148" s="108"/>
      <c r="GE148" s="108"/>
      <c r="GF148" s="108"/>
      <c r="GG148" s="108"/>
      <c r="GH148" s="108"/>
      <c r="GI148" s="108"/>
      <c r="GJ148" s="108"/>
      <c r="GK148" s="108"/>
      <c r="GL148" s="108"/>
      <c r="GM148" s="108"/>
      <c r="GN148" s="108"/>
      <c r="GO148" s="108"/>
      <c r="GP148" s="108"/>
      <c r="GQ148" s="108"/>
      <c r="GR148" s="108"/>
      <c r="GS148" s="108"/>
      <c r="GT148" s="108"/>
      <c r="GU148" s="108"/>
      <c r="GV148" s="108"/>
      <c r="GW148" s="108"/>
      <c r="GX148" s="108"/>
      <c r="GY148" s="108"/>
      <c r="GZ148" s="108"/>
      <c r="HA148" s="108"/>
      <c r="HB148" s="108"/>
      <c r="HC148" s="108"/>
      <c r="HD148" s="108"/>
      <c r="HE148" s="108"/>
      <c r="HF148" s="108"/>
      <c r="HG148" s="108"/>
      <c r="HH148" s="108"/>
      <c r="HI148" s="108"/>
      <c r="HJ148" s="108"/>
      <c r="HK148" s="108"/>
      <c r="HL148" s="108"/>
      <c r="HM148" s="108"/>
      <c r="HN148" s="108"/>
      <c r="HO148" s="108"/>
      <c r="HP148" s="108"/>
      <c r="HQ148" s="108"/>
      <c r="HR148" s="108"/>
      <c r="HS148" s="108"/>
      <c r="HT148" s="108"/>
      <c r="HU148" s="108"/>
      <c r="HV148" s="108"/>
      <c r="HW148" s="108"/>
      <c r="HX148" s="108"/>
      <c r="HY148" s="108"/>
      <c r="HZ148" s="108"/>
      <c r="IA148" s="108"/>
      <c r="IB148" s="108"/>
      <c r="IC148" s="108"/>
      <c r="ID148" s="108"/>
      <c r="IE148" s="108"/>
      <c r="IF148" s="108"/>
      <c r="IG148" s="108"/>
      <c r="IH148" s="108"/>
      <c r="II148" s="108"/>
      <c r="IJ148" s="108"/>
      <c r="IK148" s="108"/>
      <c r="IL148" s="108"/>
      <c r="IM148" s="108"/>
      <c r="IN148" s="108"/>
      <c r="IO148" s="108"/>
      <c r="IP148" s="108"/>
      <c r="IQ148" s="108"/>
      <c r="IR148" s="108"/>
      <c r="IS148" s="108"/>
      <c r="IT148" s="108"/>
      <c r="IU148" s="108"/>
      <c r="IV148" s="108"/>
    </row>
    <row r="149" spans="1:24" ht="12.75" customHeight="1">
      <c r="A149" s="111"/>
      <c r="B149" s="112"/>
      <c r="C149" s="112"/>
      <c r="D149" s="112"/>
      <c r="E149" s="92" t="s">
        <v>383</v>
      </c>
      <c r="F149" s="50"/>
      <c r="G149" s="50"/>
      <c r="H149" s="50"/>
      <c r="I149" s="50"/>
      <c r="J149" s="50"/>
      <c r="K149" s="50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118"/>
      <c r="X149" s="57"/>
    </row>
    <row r="150" spans="1:24" ht="12.75" customHeight="1">
      <c r="A150" s="111" t="s">
        <v>225</v>
      </c>
      <c r="B150" s="112" t="s">
        <v>217</v>
      </c>
      <c r="C150" s="112" t="s">
        <v>141</v>
      </c>
      <c r="D150" s="112" t="s">
        <v>132</v>
      </c>
      <c r="E150" s="92" t="s">
        <v>387</v>
      </c>
      <c r="F150" s="50">
        <f>G150</f>
        <v>25756.591</v>
      </c>
      <c r="G150" s="50">
        <v>25756.591</v>
      </c>
      <c r="H150" s="50"/>
      <c r="I150" s="50">
        <f>J150</f>
        <v>33495.2</v>
      </c>
      <c r="J150" s="50">
        <v>33495.2</v>
      </c>
      <c r="K150" s="50">
        <v>0</v>
      </c>
      <c r="L150" s="48">
        <f>M150</f>
        <v>34500</v>
      </c>
      <c r="M150" s="48">
        <v>34500</v>
      </c>
      <c r="N150" s="48">
        <v>0</v>
      </c>
      <c r="O150" s="48">
        <f>P150</f>
        <v>1004.8000000000029</v>
      </c>
      <c r="P150" s="48">
        <f>M150-J150</f>
        <v>1004.8000000000029</v>
      </c>
      <c r="Q150" s="48"/>
      <c r="R150" s="48">
        <f>S150+T150</f>
        <v>35500</v>
      </c>
      <c r="S150" s="48">
        <v>35500</v>
      </c>
      <c r="T150" s="48">
        <v>0</v>
      </c>
      <c r="U150" s="48">
        <f>V150+W150</f>
        <v>35500</v>
      </c>
      <c r="V150" s="48">
        <v>35500</v>
      </c>
      <c r="W150" s="118">
        <v>0</v>
      </c>
      <c r="X150" s="57"/>
    </row>
    <row r="151" spans="1:24" ht="12.75" customHeight="1">
      <c r="A151" s="111"/>
      <c r="B151" s="112" t="s">
        <v>267</v>
      </c>
      <c r="C151" s="112">
        <v>5</v>
      </c>
      <c r="D151" s="112">
        <v>2</v>
      </c>
      <c r="E151" s="40" t="s">
        <v>268</v>
      </c>
      <c r="F151" s="50">
        <f>G151</f>
        <v>990</v>
      </c>
      <c r="G151" s="50">
        <v>990</v>
      </c>
      <c r="H151" s="50"/>
      <c r="I151" s="50">
        <f>J151</f>
        <v>1440</v>
      </c>
      <c r="J151" s="50">
        <v>1440</v>
      </c>
      <c r="K151" s="50">
        <v>0</v>
      </c>
      <c r="L151" s="48">
        <f>M151+N151</f>
        <v>1440</v>
      </c>
      <c r="M151" s="48">
        <v>1440</v>
      </c>
      <c r="N151" s="48">
        <v>0</v>
      </c>
      <c r="O151" s="48">
        <f>P151+Q151</f>
        <v>0</v>
      </c>
      <c r="P151" s="48">
        <f>M151-J151</f>
        <v>0</v>
      </c>
      <c r="Q151" s="48"/>
      <c r="R151" s="48">
        <f>S151</f>
        <v>1440</v>
      </c>
      <c r="S151" s="48">
        <v>1440</v>
      </c>
      <c r="T151" s="48">
        <v>0</v>
      </c>
      <c r="U151" s="48">
        <f>V151+W151</f>
        <v>1650</v>
      </c>
      <c r="V151" s="48">
        <v>1650</v>
      </c>
      <c r="W151" s="118">
        <v>0</v>
      </c>
      <c r="X151" s="57"/>
    </row>
    <row r="152" spans="1:256" s="69" customFormat="1" ht="28.5" customHeight="1" hidden="1">
      <c r="A152" s="73" t="s">
        <v>226</v>
      </c>
      <c r="B152" s="74" t="s">
        <v>217</v>
      </c>
      <c r="C152" s="74" t="s">
        <v>145</v>
      </c>
      <c r="D152" s="74" t="s">
        <v>130</v>
      </c>
      <c r="E152" s="127" t="s">
        <v>227</v>
      </c>
      <c r="F152" s="116"/>
      <c r="G152" s="116"/>
      <c r="H152" s="116"/>
      <c r="I152" s="116"/>
      <c r="J152" s="116"/>
      <c r="K152" s="116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114"/>
      <c r="X152" s="57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  <c r="IV152" s="108"/>
    </row>
    <row r="153" spans="1:24" ht="12.75" customHeight="1" hidden="1">
      <c r="A153" s="111"/>
      <c r="B153" s="112"/>
      <c r="C153" s="112"/>
      <c r="D153" s="112"/>
      <c r="E153" s="92" t="s">
        <v>133</v>
      </c>
      <c r="F153" s="50"/>
      <c r="G153" s="50"/>
      <c r="H153" s="50"/>
      <c r="I153" s="50"/>
      <c r="J153" s="50"/>
      <c r="K153" s="50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118"/>
      <c r="X153" s="57"/>
    </row>
    <row r="154" spans="1:24" ht="12.75" customHeight="1" hidden="1">
      <c r="A154" s="111" t="s">
        <v>228</v>
      </c>
      <c r="B154" s="112" t="s">
        <v>217</v>
      </c>
      <c r="C154" s="112" t="s">
        <v>145</v>
      </c>
      <c r="D154" s="112" t="s">
        <v>132</v>
      </c>
      <c r="E154" s="92" t="s">
        <v>227</v>
      </c>
      <c r="F154" s="50"/>
      <c r="G154" s="50"/>
      <c r="H154" s="50"/>
      <c r="I154" s="50"/>
      <c r="J154" s="50"/>
      <c r="K154" s="50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118"/>
      <c r="X154" s="57"/>
    </row>
    <row r="155" spans="1:24" ht="12.75" customHeight="1">
      <c r="A155" s="111" t="s">
        <v>229</v>
      </c>
      <c r="B155" s="112" t="s">
        <v>230</v>
      </c>
      <c r="C155" s="112" t="s">
        <v>130</v>
      </c>
      <c r="D155" s="112" t="s">
        <v>130</v>
      </c>
      <c r="E155" s="122" t="s">
        <v>388</v>
      </c>
      <c r="F155" s="116">
        <f>G155</f>
        <v>10570</v>
      </c>
      <c r="G155" s="116">
        <f>G157+G160+G163</f>
        <v>10570</v>
      </c>
      <c r="H155" s="116"/>
      <c r="I155" s="116">
        <f>J155</f>
        <v>12070</v>
      </c>
      <c r="J155" s="116">
        <f>J157+J160+J163</f>
        <v>12070</v>
      </c>
      <c r="K155" s="116"/>
      <c r="L155" s="48">
        <f>M155</f>
        <v>10650</v>
      </c>
      <c r="M155" s="116">
        <f>M157+M160+M163</f>
        <v>10650</v>
      </c>
      <c r="N155" s="48"/>
      <c r="O155" s="48">
        <f>P155</f>
        <v>-1420</v>
      </c>
      <c r="P155" s="48">
        <f>M155-J155</f>
        <v>-1420</v>
      </c>
      <c r="Q155" s="48"/>
      <c r="R155" s="48"/>
      <c r="S155" s="48"/>
      <c r="T155" s="48"/>
      <c r="U155" s="48"/>
      <c r="V155" s="48"/>
      <c r="W155" s="118"/>
      <c r="X155" s="57"/>
    </row>
    <row r="156" spans="1:24" ht="12.75" customHeight="1">
      <c r="A156" s="111"/>
      <c r="B156" s="112"/>
      <c r="C156" s="112"/>
      <c r="D156" s="112"/>
      <c r="E156" s="92" t="s">
        <v>352</v>
      </c>
      <c r="F156" s="50"/>
      <c r="G156" s="50"/>
      <c r="H156" s="50"/>
      <c r="I156" s="50"/>
      <c r="J156" s="50"/>
      <c r="K156" s="50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118"/>
      <c r="X156" s="57"/>
    </row>
    <row r="157" spans="1:256" s="69" customFormat="1" ht="28.5" customHeight="1">
      <c r="A157" s="73" t="s">
        <v>231</v>
      </c>
      <c r="B157" s="74" t="s">
        <v>230</v>
      </c>
      <c r="C157" s="74" t="s">
        <v>136</v>
      </c>
      <c r="D157" s="74" t="s">
        <v>130</v>
      </c>
      <c r="E157" s="127" t="s">
        <v>389</v>
      </c>
      <c r="F157" s="116">
        <f>G157</f>
        <v>270</v>
      </c>
      <c r="G157" s="116">
        <f>G159</f>
        <v>270</v>
      </c>
      <c r="H157" s="116">
        <f>H159</f>
        <v>0</v>
      </c>
      <c r="I157" s="116">
        <f>J157</f>
        <v>450</v>
      </c>
      <c r="J157" s="116">
        <f>J159</f>
        <v>450</v>
      </c>
      <c r="K157" s="116">
        <f>K159</f>
        <v>0</v>
      </c>
      <c r="L157" s="80">
        <f>L159</f>
        <v>300</v>
      </c>
      <c r="M157" s="80">
        <f>M159</f>
        <v>300</v>
      </c>
      <c r="N157" s="47">
        <f>N159</f>
        <v>0</v>
      </c>
      <c r="O157" s="47">
        <f>P157+Q157</f>
        <v>-150</v>
      </c>
      <c r="P157" s="47">
        <f>P159</f>
        <v>-150</v>
      </c>
      <c r="Q157" s="47">
        <f>Q159</f>
        <v>0</v>
      </c>
      <c r="R157" s="80">
        <f>S157+T157</f>
        <v>300</v>
      </c>
      <c r="S157" s="80">
        <f>S159</f>
        <v>300</v>
      </c>
      <c r="T157" s="80">
        <f>T159</f>
        <v>0</v>
      </c>
      <c r="U157" s="80">
        <f>V157+W157</f>
        <v>300</v>
      </c>
      <c r="V157" s="80">
        <f>V159</f>
        <v>300</v>
      </c>
      <c r="W157" s="117">
        <f>W159</f>
        <v>0</v>
      </c>
      <c r="X157" s="57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4" ht="12.75" customHeight="1">
      <c r="A158" s="111"/>
      <c r="B158" s="112"/>
      <c r="C158" s="112"/>
      <c r="D158" s="112"/>
      <c r="E158" s="92" t="s">
        <v>347</v>
      </c>
      <c r="F158" s="50"/>
      <c r="G158" s="50"/>
      <c r="H158" s="50"/>
      <c r="I158" s="50"/>
      <c r="J158" s="50"/>
      <c r="K158" s="50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118"/>
      <c r="X158" s="57"/>
    </row>
    <row r="159" spans="1:24" ht="12.75" customHeight="1">
      <c r="A159" s="111" t="s">
        <v>232</v>
      </c>
      <c r="B159" s="112" t="s">
        <v>230</v>
      </c>
      <c r="C159" s="112" t="s">
        <v>136</v>
      </c>
      <c r="D159" s="112" t="s">
        <v>132</v>
      </c>
      <c r="E159" s="92" t="s">
        <v>389</v>
      </c>
      <c r="F159" s="50">
        <f>G159</f>
        <v>270</v>
      </c>
      <c r="G159" s="50">
        <v>270</v>
      </c>
      <c r="H159" s="50">
        <v>0</v>
      </c>
      <c r="I159" s="50">
        <f>J159</f>
        <v>450</v>
      </c>
      <c r="J159" s="50">
        <v>450</v>
      </c>
      <c r="K159" s="50">
        <v>0</v>
      </c>
      <c r="L159" s="48">
        <f>M159</f>
        <v>300</v>
      </c>
      <c r="M159" s="48">
        <v>300</v>
      </c>
      <c r="N159" s="48">
        <v>0</v>
      </c>
      <c r="O159" s="48">
        <f>P159+Q159</f>
        <v>-150</v>
      </c>
      <c r="P159" s="48">
        <f>M159-J159</f>
        <v>-150</v>
      </c>
      <c r="Q159" s="48">
        <f>N159-K159</f>
        <v>0</v>
      </c>
      <c r="R159" s="48">
        <f>S159</f>
        <v>300</v>
      </c>
      <c r="S159" s="48">
        <v>300</v>
      </c>
      <c r="T159" s="48">
        <v>0</v>
      </c>
      <c r="U159" s="48">
        <f>V159</f>
        <v>300</v>
      </c>
      <c r="V159" s="48">
        <v>300</v>
      </c>
      <c r="W159" s="118">
        <v>0</v>
      </c>
      <c r="X159" s="57"/>
    </row>
    <row r="160" spans="1:256" s="69" customFormat="1" ht="28.5" customHeight="1">
      <c r="A160" s="73" t="s">
        <v>233</v>
      </c>
      <c r="B160" s="74" t="s">
        <v>230</v>
      </c>
      <c r="C160" s="74" t="s">
        <v>161</v>
      </c>
      <c r="D160" s="74" t="s">
        <v>130</v>
      </c>
      <c r="E160" s="127" t="s">
        <v>390</v>
      </c>
      <c r="F160" s="116">
        <f>G160</f>
        <v>1240</v>
      </c>
      <c r="G160" s="116">
        <f>G162</f>
        <v>1240</v>
      </c>
      <c r="H160" s="116"/>
      <c r="I160" s="116">
        <f>J160</f>
        <v>1820</v>
      </c>
      <c r="J160" s="116">
        <f>J162</f>
        <v>1820</v>
      </c>
      <c r="K160" s="116"/>
      <c r="L160" s="80">
        <f>M160</f>
        <v>1850</v>
      </c>
      <c r="M160" s="80">
        <f>M162</f>
        <v>1850</v>
      </c>
      <c r="N160" s="47"/>
      <c r="O160" s="47">
        <f>P160+Q160</f>
        <v>30</v>
      </c>
      <c r="P160" s="47">
        <f>P162</f>
        <v>30</v>
      </c>
      <c r="Q160" s="47">
        <f>Q162</f>
        <v>0</v>
      </c>
      <c r="R160" s="80">
        <f>S160+T160</f>
        <v>2250</v>
      </c>
      <c r="S160" s="80">
        <f>S162</f>
        <v>2250</v>
      </c>
      <c r="T160" s="80">
        <f>T162</f>
        <v>0</v>
      </c>
      <c r="U160" s="80">
        <f>V160+W160</f>
        <v>2250</v>
      </c>
      <c r="V160" s="80">
        <f>V162</f>
        <v>2250</v>
      </c>
      <c r="W160" s="117">
        <f>W162</f>
        <v>0</v>
      </c>
      <c r="X160" s="57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24" ht="12.75" customHeight="1">
      <c r="A161" s="111"/>
      <c r="B161" s="112"/>
      <c r="C161" s="112"/>
      <c r="D161" s="112"/>
      <c r="E161" s="92" t="s">
        <v>347</v>
      </c>
      <c r="F161" s="50"/>
      <c r="G161" s="50"/>
      <c r="H161" s="50"/>
      <c r="I161" s="50"/>
      <c r="J161" s="50"/>
      <c r="K161" s="50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118"/>
      <c r="X161" s="57"/>
    </row>
    <row r="162" spans="1:24" ht="12.75" customHeight="1">
      <c r="A162" s="111" t="s">
        <v>234</v>
      </c>
      <c r="B162" s="112" t="s">
        <v>230</v>
      </c>
      <c r="C162" s="112" t="s">
        <v>161</v>
      </c>
      <c r="D162" s="112" t="s">
        <v>132</v>
      </c>
      <c r="E162" s="92" t="s">
        <v>390</v>
      </c>
      <c r="F162" s="50">
        <f>G162</f>
        <v>1240</v>
      </c>
      <c r="G162" s="50">
        <v>1240</v>
      </c>
      <c r="H162" s="50"/>
      <c r="I162" s="50">
        <f>J162</f>
        <v>1820</v>
      </c>
      <c r="J162" s="50">
        <v>1820</v>
      </c>
      <c r="K162" s="50"/>
      <c r="L162" s="48">
        <f>M162</f>
        <v>1850</v>
      </c>
      <c r="M162" s="48">
        <v>1850</v>
      </c>
      <c r="N162" s="48"/>
      <c r="O162" s="48">
        <f>P162+Q162</f>
        <v>30</v>
      </c>
      <c r="P162" s="48">
        <f>M162-J162</f>
        <v>30</v>
      </c>
      <c r="Q162" s="48">
        <f>N162-K162</f>
        <v>0</v>
      </c>
      <c r="R162" s="48">
        <f>S162</f>
        <v>2250</v>
      </c>
      <c r="S162" s="48">
        <v>2250</v>
      </c>
      <c r="T162" s="48">
        <v>0</v>
      </c>
      <c r="U162" s="48">
        <f>V162</f>
        <v>2250</v>
      </c>
      <c r="V162" s="48">
        <v>2250</v>
      </c>
      <c r="W162" s="118">
        <v>0</v>
      </c>
      <c r="X162" s="57"/>
    </row>
    <row r="163" spans="1:256" s="69" customFormat="1" ht="28.5" customHeight="1">
      <c r="A163" s="73" t="s">
        <v>235</v>
      </c>
      <c r="B163" s="74" t="s">
        <v>230</v>
      </c>
      <c r="C163" s="74" t="s">
        <v>167</v>
      </c>
      <c r="D163" s="74" t="s">
        <v>130</v>
      </c>
      <c r="E163" s="127" t="s">
        <v>391</v>
      </c>
      <c r="F163" s="116">
        <f>G163</f>
        <v>9060</v>
      </c>
      <c r="G163" s="116">
        <f>G165</f>
        <v>9060</v>
      </c>
      <c r="H163" s="116"/>
      <c r="I163" s="116">
        <f>I165</f>
        <v>9800</v>
      </c>
      <c r="J163" s="116">
        <f>J165</f>
        <v>9800</v>
      </c>
      <c r="K163" s="116"/>
      <c r="L163" s="80">
        <f>M163</f>
        <v>8500</v>
      </c>
      <c r="M163" s="80">
        <f>M165</f>
        <v>8500</v>
      </c>
      <c r="N163" s="47"/>
      <c r="O163" s="47">
        <f>O165</f>
        <v>-1300</v>
      </c>
      <c r="P163" s="47">
        <f>P165</f>
        <v>-1300</v>
      </c>
      <c r="Q163" s="47">
        <f>Q165</f>
        <v>0</v>
      </c>
      <c r="R163" s="80">
        <f aca="true" t="shared" si="6" ref="R163:W163">R165</f>
        <v>8500</v>
      </c>
      <c r="S163" s="80">
        <f t="shared" si="6"/>
        <v>8500</v>
      </c>
      <c r="T163" s="80">
        <f t="shared" si="6"/>
        <v>0</v>
      </c>
      <c r="U163" s="80">
        <f t="shared" si="6"/>
        <v>8500</v>
      </c>
      <c r="V163" s="80">
        <f t="shared" si="6"/>
        <v>8500</v>
      </c>
      <c r="W163" s="117">
        <f t="shared" si="6"/>
        <v>0</v>
      </c>
      <c r="X163" s="57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8"/>
      <c r="FF163" s="108"/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/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  <c r="II163" s="108"/>
      <c r="IJ163" s="108"/>
      <c r="IK163" s="108"/>
      <c r="IL163" s="108"/>
      <c r="IM163" s="108"/>
      <c r="IN163" s="108"/>
      <c r="IO163" s="108"/>
      <c r="IP163" s="108"/>
      <c r="IQ163" s="108"/>
      <c r="IR163" s="108"/>
      <c r="IS163" s="108"/>
      <c r="IT163" s="108"/>
      <c r="IU163" s="108"/>
      <c r="IV163" s="108"/>
    </row>
    <row r="164" spans="1:24" ht="12.75" customHeight="1">
      <c r="A164" s="111"/>
      <c r="B164" s="112"/>
      <c r="C164" s="112"/>
      <c r="D164" s="112"/>
      <c r="E164" s="92" t="s">
        <v>347</v>
      </c>
      <c r="F164" s="50"/>
      <c r="G164" s="50"/>
      <c r="H164" s="50"/>
      <c r="I164" s="50"/>
      <c r="J164" s="50"/>
      <c r="K164" s="50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118"/>
      <c r="X164" s="57"/>
    </row>
    <row r="165" spans="1:24" ht="22.5">
      <c r="A165" s="111" t="s">
        <v>236</v>
      </c>
      <c r="B165" s="112" t="s">
        <v>230</v>
      </c>
      <c r="C165" s="112" t="s">
        <v>167</v>
      </c>
      <c r="D165" s="112" t="s">
        <v>132</v>
      </c>
      <c r="E165" s="92" t="s">
        <v>391</v>
      </c>
      <c r="F165" s="50">
        <f>G165</f>
        <v>9060</v>
      </c>
      <c r="G165" s="50">
        <v>9060</v>
      </c>
      <c r="H165" s="50"/>
      <c r="I165" s="50">
        <f>J165</f>
        <v>9800</v>
      </c>
      <c r="J165" s="50">
        <v>9800</v>
      </c>
      <c r="K165" s="50"/>
      <c r="L165" s="48">
        <f>M165</f>
        <v>8500</v>
      </c>
      <c r="M165" s="48">
        <v>8500</v>
      </c>
      <c r="N165" s="48"/>
      <c r="O165" s="48">
        <f>P165+Q165</f>
        <v>-1300</v>
      </c>
      <c r="P165" s="48">
        <f>M165-J165</f>
        <v>-1300</v>
      </c>
      <c r="Q165" s="48">
        <f>N165-K165</f>
        <v>0</v>
      </c>
      <c r="R165" s="48">
        <f>S165+T165</f>
        <v>8500</v>
      </c>
      <c r="S165" s="48">
        <v>8500</v>
      </c>
      <c r="T165" s="48">
        <v>0</v>
      </c>
      <c r="U165" s="48">
        <f>V165+W165</f>
        <v>8500</v>
      </c>
      <c r="V165" s="48">
        <v>8500</v>
      </c>
      <c r="W165" s="118">
        <v>0</v>
      </c>
      <c r="X165" s="57"/>
    </row>
    <row r="166" spans="1:256" s="69" customFormat="1" ht="28.5" customHeight="1">
      <c r="A166" s="73" t="s">
        <v>237</v>
      </c>
      <c r="B166" s="74" t="s">
        <v>230</v>
      </c>
      <c r="C166" s="74" t="s">
        <v>172</v>
      </c>
      <c r="D166" s="74" t="s">
        <v>130</v>
      </c>
      <c r="E166" s="127" t="s">
        <v>392</v>
      </c>
      <c r="F166" s="116"/>
      <c r="G166" s="116"/>
      <c r="H166" s="116"/>
      <c r="I166" s="116"/>
      <c r="J166" s="116"/>
      <c r="K166" s="116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114"/>
      <c r="X166" s="57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/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  <c r="II166" s="108"/>
      <c r="IJ166" s="108"/>
      <c r="IK166" s="108"/>
      <c r="IL166" s="108"/>
      <c r="IM166" s="108"/>
      <c r="IN166" s="108"/>
      <c r="IO166" s="108"/>
      <c r="IP166" s="108"/>
      <c r="IQ166" s="108"/>
      <c r="IR166" s="108"/>
      <c r="IS166" s="108"/>
      <c r="IT166" s="108"/>
      <c r="IU166" s="108"/>
      <c r="IV166" s="108"/>
    </row>
    <row r="167" spans="1:24" ht="12.75" customHeight="1">
      <c r="A167" s="111"/>
      <c r="B167" s="112"/>
      <c r="C167" s="112"/>
      <c r="D167" s="112"/>
      <c r="E167" s="92" t="s">
        <v>383</v>
      </c>
      <c r="F167" s="50"/>
      <c r="G167" s="50"/>
      <c r="H167" s="50"/>
      <c r="I167" s="50"/>
      <c r="J167" s="50"/>
      <c r="K167" s="50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118"/>
      <c r="X167" s="57"/>
    </row>
    <row r="168" spans="1:24" ht="12.75" customHeight="1">
      <c r="A168" s="111" t="s">
        <v>238</v>
      </c>
      <c r="B168" s="112" t="s">
        <v>230</v>
      </c>
      <c r="C168" s="112" t="s">
        <v>172</v>
      </c>
      <c r="D168" s="112" t="s">
        <v>150</v>
      </c>
      <c r="E168" s="92" t="s">
        <v>393</v>
      </c>
      <c r="F168" s="50"/>
      <c r="G168" s="50"/>
      <c r="H168" s="50"/>
      <c r="I168" s="50"/>
      <c r="J168" s="50"/>
      <c r="K168" s="50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118"/>
      <c r="X168" s="57"/>
    </row>
    <row r="169" spans="1:24" ht="24.75" customHeight="1">
      <c r="A169" s="111" t="s">
        <v>239</v>
      </c>
      <c r="B169" s="112" t="s">
        <v>240</v>
      </c>
      <c r="C169" s="112" t="s">
        <v>130</v>
      </c>
      <c r="D169" s="112" t="s">
        <v>130</v>
      </c>
      <c r="E169" s="122" t="s">
        <v>394</v>
      </c>
      <c r="F169" s="116"/>
      <c r="G169" s="116"/>
      <c r="H169" s="116"/>
      <c r="I169" s="116">
        <f>J169+K169</f>
        <v>81550</v>
      </c>
      <c r="J169" s="116">
        <f>J171</f>
        <v>0</v>
      </c>
      <c r="K169" s="116">
        <f>K171</f>
        <v>81550</v>
      </c>
      <c r="L169" s="80">
        <f>M169</f>
        <v>98981.3</v>
      </c>
      <c r="M169" s="138">
        <f>M171</f>
        <v>98981.3</v>
      </c>
      <c r="N169" s="48"/>
      <c r="O169" s="48"/>
      <c r="P169" s="48"/>
      <c r="Q169" s="48"/>
      <c r="R169" s="138">
        <f>S169</f>
        <v>71656</v>
      </c>
      <c r="S169" s="138">
        <f>S171</f>
        <v>71656</v>
      </c>
      <c r="T169" s="48"/>
      <c r="U169" s="139">
        <f>V169</f>
        <v>57091</v>
      </c>
      <c r="V169" s="140">
        <f>V171</f>
        <v>57091</v>
      </c>
      <c r="W169" s="118"/>
      <c r="X169" s="57"/>
    </row>
    <row r="170" spans="1:24" ht="15.75" customHeight="1">
      <c r="A170" s="111"/>
      <c r="B170" s="112"/>
      <c r="C170" s="112"/>
      <c r="D170" s="112"/>
      <c r="E170" s="92" t="s">
        <v>352</v>
      </c>
      <c r="F170" s="50"/>
      <c r="G170" s="50"/>
      <c r="H170" s="50"/>
      <c r="I170" s="50"/>
      <c r="J170" s="50"/>
      <c r="K170" s="50"/>
      <c r="L170" s="48"/>
      <c r="M170" s="141"/>
      <c r="N170" s="48"/>
      <c r="O170" s="48"/>
      <c r="P170" s="48"/>
      <c r="Q170" s="48"/>
      <c r="R170" s="48"/>
      <c r="S170" s="48"/>
      <c r="T170" s="48"/>
      <c r="U170" s="48"/>
      <c r="V170" s="48"/>
      <c r="W170" s="118"/>
      <c r="X170" s="57"/>
    </row>
    <row r="171" spans="1:256" s="69" customFormat="1" ht="29.25" customHeight="1">
      <c r="A171" s="73" t="s">
        <v>241</v>
      </c>
      <c r="B171" s="74" t="s">
        <v>240</v>
      </c>
      <c r="C171" s="74" t="s">
        <v>132</v>
      </c>
      <c r="D171" s="74" t="s">
        <v>130</v>
      </c>
      <c r="E171" s="127" t="s">
        <v>395</v>
      </c>
      <c r="F171" s="116"/>
      <c r="G171" s="116"/>
      <c r="H171" s="116"/>
      <c r="I171" s="116">
        <f>J171+K171</f>
        <v>81550</v>
      </c>
      <c r="J171" s="116">
        <f>J173</f>
        <v>0</v>
      </c>
      <c r="K171" s="116">
        <f>K173</f>
        <v>81550</v>
      </c>
      <c r="L171" s="139">
        <f>L173</f>
        <v>98981.3</v>
      </c>
      <c r="M171" s="138">
        <f>M173</f>
        <v>98981.3</v>
      </c>
      <c r="N171" s="47"/>
      <c r="O171" s="47"/>
      <c r="P171" s="47"/>
      <c r="Q171" s="47"/>
      <c r="R171" s="139">
        <f>S171</f>
        <v>71656</v>
      </c>
      <c r="S171" s="139">
        <f>S173</f>
        <v>71656</v>
      </c>
      <c r="T171" s="47"/>
      <c r="U171" s="139">
        <f>V171</f>
        <v>57091</v>
      </c>
      <c r="V171" s="139">
        <f>V173</f>
        <v>57091</v>
      </c>
      <c r="W171" s="114"/>
      <c r="X171" s="57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/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  <c r="II171" s="108"/>
      <c r="IJ171" s="108"/>
      <c r="IK171" s="108"/>
      <c r="IL171" s="108"/>
      <c r="IM171" s="108"/>
      <c r="IN171" s="108"/>
      <c r="IO171" s="108"/>
      <c r="IP171" s="108"/>
      <c r="IQ171" s="108"/>
      <c r="IR171" s="108"/>
      <c r="IS171" s="108"/>
      <c r="IT171" s="108"/>
      <c r="IU171" s="108"/>
      <c r="IV171" s="108"/>
    </row>
    <row r="172" spans="1:24" ht="18.75" customHeight="1">
      <c r="A172" s="111"/>
      <c r="B172" s="112"/>
      <c r="C172" s="112"/>
      <c r="D172" s="112"/>
      <c r="E172" s="92" t="s">
        <v>347</v>
      </c>
      <c r="F172" s="50"/>
      <c r="G172" s="50"/>
      <c r="H172" s="50"/>
      <c r="I172" s="50"/>
      <c r="J172" s="50"/>
      <c r="K172" s="50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118"/>
      <c r="X172" s="57"/>
    </row>
    <row r="173" spans="1:24" ht="23.25" customHeight="1" thickBot="1">
      <c r="A173" s="142" t="s">
        <v>242</v>
      </c>
      <c r="B173" s="143" t="s">
        <v>240</v>
      </c>
      <c r="C173" s="143" t="s">
        <v>132</v>
      </c>
      <c r="D173" s="143" t="s">
        <v>150</v>
      </c>
      <c r="E173" s="144" t="s">
        <v>396</v>
      </c>
      <c r="F173" s="145"/>
      <c r="G173" s="145"/>
      <c r="H173" s="145"/>
      <c r="I173" s="145">
        <f>J173+K173</f>
        <v>81550</v>
      </c>
      <c r="J173" s="145">
        <v>0</v>
      </c>
      <c r="K173" s="145">
        <v>81550</v>
      </c>
      <c r="L173" s="146">
        <f>M173</f>
        <v>98981.3</v>
      </c>
      <c r="M173" s="147">
        <v>98981.3</v>
      </c>
      <c r="N173" s="101"/>
      <c r="O173" s="101"/>
      <c r="P173" s="101"/>
      <c r="Q173" s="101"/>
      <c r="R173" s="146">
        <f>S173</f>
        <v>71656</v>
      </c>
      <c r="S173" s="146">
        <v>71656</v>
      </c>
      <c r="T173" s="101"/>
      <c r="U173" s="148">
        <f>V173</f>
        <v>57091</v>
      </c>
      <c r="V173" s="146">
        <v>57091</v>
      </c>
      <c r="W173" s="149"/>
      <c r="X173" s="61"/>
    </row>
    <row r="174" ht="11.25">
      <c r="L174" s="66"/>
    </row>
  </sheetData>
  <sheetProtection/>
  <mergeCells count="26"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C6:C8"/>
    <mergeCell ref="D6:D8"/>
    <mergeCell ref="E6:E8"/>
    <mergeCell ref="F6:H6"/>
    <mergeCell ref="I6:K6"/>
    <mergeCell ref="F7:F8"/>
    <mergeCell ref="G7:H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4"/>
  <sheetViews>
    <sheetView tabSelected="1" zoomScale="120" zoomScaleNormal="120" zoomScalePageLayoutView="0" workbookViewId="0" topLeftCell="A1">
      <selection activeCell="B10" sqref="B10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176" t="s">
        <v>424</v>
      </c>
      <c r="U2" s="176"/>
      <c r="V2" s="34"/>
    </row>
    <row r="3" spans="1:20" ht="21.75" customHeight="1">
      <c r="A3" s="157" t="s">
        <v>423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ht="20.25" customHeight="1" thickBot="1">
      <c r="U4" s="53" t="s">
        <v>278</v>
      </c>
    </row>
    <row r="5" spans="1:21" ht="30.75" customHeight="1">
      <c r="A5" s="187"/>
      <c r="B5" s="185"/>
      <c r="C5" s="155" t="s">
        <v>273</v>
      </c>
      <c r="D5" s="155"/>
      <c r="E5" s="155"/>
      <c r="F5" s="155" t="s">
        <v>274</v>
      </c>
      <c r="G5" s="155"/>
      <c r="H5" s="155"/>
      <c r="I5" s="155" t="s">
        <v>125</v>
      </c>
      <c r="J5" s="155"/>
      <c r="K5" s="155"/>
      <c r="L5" s="163" t="s">
        <v>275</v>
      </c>
      <c r="M5" s="163"/>
      <c r="N5" s="163"/>
      <c r="O5" s="155" t="s">
        <v>126</v>
      </c>
      <c r="P5" s="155"/>
      <c r="Q5" s="155"/>
      <c r="R5" s="155" t="s">
        <v>276</v>
      </c>
      <c r="S5" s="155"/>
      <c r="T5" s="155"/>
      <c r="U5" s="31" t="s">
        <v>244</v>
      </c>
    </row>
    <row r="6" spans="1:21" ht="19.5" customHeight="1">
      <c r="A6" s="188"/>
      <c r="B6" s="186"/>
      <c r="C6" s="156" t="s">
        <v>282</v>
      </c>
      <c r="D6" s="156" t="s">
        <v>283</v>
      </c>
      <c r="E6" s="156"/>
      <c r="F6" s="156" t="s">
        <v>282</v>
      </c>
      <c r="G6" s="156" t="s">
        <v>283</v>
      </c>
      <c r="H6" s="156"/>
      <c r="I6" s="156" t="s">
        <v>282</v>
      </c>
      <c r="J6" s="156" t="s">
        <v>283</v>
      </c>
      <c r="K6" s="156"/>
      <c r="L6" s="156" t="s">
        <v>282</v>
      </c>
      <c r="M6" s="156" t="s">
        <v>283</v>
      </c>
      <c r="N6" s="156"/>
      <c r="O6" s="156" t="s">
        <v>282</v>
      </c>
      <c r="P6" s="156" t="s">
        <v>283</v>
      </c>
      <c r="Q6" s="156"/>
      <c r="R6" s="156" t="s">
        <v>282</v>
      </c>
      <c r="S6" s="156" t="s">
        <v>283</v>
      </c>
      <c r="T6" s="156"/>
      <c r="U6" s="184" t="s">
        <v>277</v>
      </c>
    </row>
    <row r="7" spans="1:21" ht="59.25" customHeight="1">
      <c r="A7" s="188"/>
      <c r="B7" s="186"/>
      <c r="C7" s="156"/>
      <c r="D7" s="42" t="s">
        <v>284</v>
      </c>
      <c r="E7" s="42" t="s">
        <v>285</v>
      </c>
      <c r="F7" s="156"/>
      <c r="G7" s="42" t="s">
        <v>284</v>
      </c>
      <c r="H7" s="42" t="s">
        <v>285</v>
      </c>
      <c r="I7" s="156"/>
      <c r="J7" s="42" t="s">
        <v>284</v>
      </c>
      <c r="K7" s="42" t="s">
        <v>285</v>
      </c>
      <c r="L7" s="156"/>
      <c r="M7" s="42" t="s">
        <v>284</v>
      </c>
      <c r="N7" s="42" t="s">
        <v>285</v>
      </c>
      <c r="O7" s="156"/>
      <c r="P7" s="42" t="s">
        <v>284</v>
      </c>
      <c r="Q7" s="42" t="s">
        <v>285</v>
      </c>
      <c r="R7" s="156"/>
      <c r="S7" s="42" t="s">
        <v>284</v>
      </c>
      <c r="T7" s="42" t="s">
        <v>285</v>
      </c>
      <c r="U7" s="184"/>
    </row>
    <row r="8" spans="1:21" s="6" customFormat="1" ht="21.7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28">
        <v>21</v>
      </c>
    </row>
    <row r="9" spans="1:21" ht="18.75" customHeight="1" thickBot="1">
      <c r="A9" s="10" t="s">
        <v>279</v>
      </c>
      <c r="B9" s="152" t="s">
        <v>2</v>
      </c>
      <c r="C9" s="9"/>
      <c r="D9" s="9"/>
      <c r="E9" s="9"/>
      <c r="F9" s="9"/>
      <c r="G9" s="9"/>
      <c r="H9" s="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2"/>
    </row>
    <row r="10" spans="1:21" s="6" customFormat="1" ht="27.75" customHeight="1" thickBot="1">
      <c r="A10" s="150" t="s">
        <v>243</v>
      </c>
      <c r="B10" s="153" t="s">
        <v>425</v>
      </c>
      <c r="C10" s="151">
        <f>'2 +'!D10-'4 +'!F10</f>
        <v>234329.10700000008</v>
      </c>
      <c r="D10" s="29">
        <f>'2 +'!E10-'4 +'!G10</f>
        <v>95713.45299999998</v>
      </c>
      <c r="E10" s="29">
        <f>'2 +'!F10-'4 +'!H10</f>
        <v>138615.65400000004</v>
      </c>
      <c r="F10" s="29">
        <f>'2 +'!G10-'4 +'!I10</f>
        <v>-1255583.667</v>
      </c>
      <c r="G10" s="29">
        <f>'2 +'!H10-'4 +'!J10</f>
        <v>-3938.3000000000466</v>
      </c>
      <c r="H10" s="29">
        <f>'2 +'!I10-'4 +'!K10</f>
        <v>-1251645.3669999999</v>
      </c>
      <c r="I10" s="30">
        <f>'2 +'!J10-'4 +'!L10</f>
        <v>-328266.70000000007</v>
      </c>
      <c r="J10" s="30">
        <f>'2 +'!K10-'4 +'!M10</f>
        <v>5.299999999930151</v>
      </c>
      <c r="K10" s="30">
        <f>'2 +'!L10-'4 +'!N10</f>
        <v>-328272</v>
      </c>
      <c r="L10" s="30">
        <f>'2 +'!M10-'4 +'!O10</f>
        <v>927316.9669999998</v>
      </c>
      <c r="M10" s="30">
        <f>'2 +'!N10-'4 +'!P10</f>
        <v>3943.5999999999767</v>
      </c>
      <c r="N10" s="30">
        <f>'2 +'!O10-'4 +'!Q10</f>
        <v>923373.3669999999</v>
      </c>
      <c r="O10" s="30">
        <f>'2 +'!P10-'4 +'!R10</f>
        <v>-235373.5</v>
      </c>
      <c r="P10" s="30">
        <f>'2 +'!Q10-'4 +'!S10</f>
        <v>6.5</v>
      </c>
      <c r="Q10" s="30">
        <f>'2 +'!R10-'4 +'!T10</f>
        <v>-235380</v>
      </c>
      <c r="R10" s="30">
        <f>'2 +'!S10-'4 +'!U10</f>
        <v>-90992.5</v>
      </c>
      <c r="S10" s="30">
        <f>'2 +'!T10-'4 +'!V10</f>
        <v>7.5</v>
      </c>
      <c r="T10" s="30">
        <f>'2 +'!U10-'4 +'!W10</f>
        <v>-91000</v>
      </c>
      <c r="U10" s="33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User1</cp:lastModifiedBy>
  <cp:lastPrinted>2022-06-17T10:50:42Z</cp:lastPrinted>
  <dcterms:created xsi:type="dcterms:W3CDTF">2022-06-16T10:33:45Z</dcterms:created>
  <dcterms:modified xsi:type="dcterms:W3CDTF">2023-09-18T06:15:46Z</dcterms:modified>
  <cp:category/>
  <cp:version/>
  <cp:contentType/>
  <cp:contentStatus/>
</cp:coreProperties>
</file>